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БЮДЖЕТА'!$A$12:$E$197</definedName>
    <definedName name="_xlnm.Print_Titles" localSheetId="0">'БЕЗ УЧЕТА СЧЕТОВ БЮДЖЕТА'!$12:$12</definedName>
    <definedName name="_xlnm.Print_Area" localSheetId="0">'БЕЗ УЧЕТА СЧЕТОВ БЮДЖЕТА'!$A$1:$P$199</definedName>
  </definedNames>
  <calcPr fullCalcOnLoad="1"/>
</workbook>
</file>

<file path=xl/sharedStrings.xml><?xml version="1.0" encoding="utf-8"?>
<sst xmlns="http://schemas.openxmlformats.org/spreadsheetml/2006/main" count="420" uniqueCount="287">
  <si>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</si>
  <si>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</si>
  <si>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</si>
  <si>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</si>
  <si>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</si>
  <si>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</si>
  <si>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</si>
  <si>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</si>
  <si>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</si>
  <si>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</si>
  <si>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</si>
  <si>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</si>
  <si>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</si>
  <si>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</si>
  <si>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</si>
  <si>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</si>
  <si>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</si>
  <si>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</si>
  <si>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</si>
  <si>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</si>
  <si>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</si>
  <si>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</si>
  <si>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</si>
  <si>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</si>
  <si>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</si>
  <si>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</si>
  <si>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</si>
  <si>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</si>
  <si>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</si>
  <si>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</si>
  <si>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</si>
  <si>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</si>
  <si>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</si>
  <si>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</si>
  <si>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</si>
  <si>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</si>
  <si>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</si>
  <si>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</si>
  <si>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</si>
  <si>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</si>
  <si>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</si>
  <si>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</si>
  <si>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</si>
  <si>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</si>
  <si>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</si>
  <si>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</si>
  <si>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</si>
  <si>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</si>
  <si>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</si>
  <si>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</si>
  <si>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</si>
  <si>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</si>
  <si>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</si>
  <si>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</si>
  <si>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</si>
  <si>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</si>
  <si>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</si>
  <si>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</si>
  <si>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</si>
  <si>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</si>
  <si>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</si>
  <si>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</si>
  <si>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</si>
  <si>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</si>
  <si>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</si>
  <si>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</si>
  <si>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</si>
  <si>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</si>
  <si>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</si>
  <si>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</si>
  <si>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</si>
  <si>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</si>
  <si>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</si>
  <si>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</si>
  <si>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</si>
  <si>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</si>
  <si>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</si>
  <si>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</si>
  <si>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</si>
  <si>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</si>
  <si>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</si>
  <si>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</si>
  <si>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</si>
  <si>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</si>
  <si>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</si>
  <si>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</si>
  <si>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</si>
  <si>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</si>
  <si>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</si>
  <si>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</si>
  <si>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</si>
  <si>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</si>
  <si>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</si>
  <si>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</si>
  <si>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</si>
  <si>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</si>
  <si>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</si>
  <si>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</si>
  <si>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</si>
  <si>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</si>
  <si>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</si>
  <si>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</si>
  <si>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</si>
  <si>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</si>
  <si>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</si>
  <si>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</si>
  <si>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</si>
  <si>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</si>
  <si>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</si>
  <si>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</si>
  <si>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</si>
  <si>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</si>
  <si>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</si>
  <si>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</si>
  <si>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</si>
  <si>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</si>
  <si>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</si>
  <si>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</si>
  <si>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</si>
  <si>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</si>
  <si>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</si>
  <si>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</si>
  <si>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</si>
  <si>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</si>
  <si>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</si>
  <si>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</si>
  <si>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</si>
  <si>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</si>
  <si>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</si>
  <si>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</si>
  <si>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</si>
  <si>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</si>
  <si>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</si>
  <si>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</si>
  <si>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</si>
  <si>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</si>
  <si>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</si>
  <si>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</si>
  <si>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</si>
  <si>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</si>
  <si>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</si>
  <si>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</si>
  <si>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</si>
  <si>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</si>
  <si>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</si>
  <si>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</si>
  <si>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</si>
  <si>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</si>
  <si>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</si>
  <si>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</si>
  <si>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</si>
  <si>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</si>
  <si>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</si>
  <si>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</si>
  <si>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</si>
  <si>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</si>
  <si>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</si>
  <si>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</si>
  <si>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</si>
  <si>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</si>
  <si>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</si>
  <si>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</si>
  <si>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</si>
  <si>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</si>
  <si>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</si>
  <si>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</si>
  <si>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</si>
  <si>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</si>
  <si>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</si>
  <si>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</si>
  <si>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</si>
  <si>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</si>
  <si>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</si>
  <si>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</si>
  <si>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</si>
  <si>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</si>
  <si>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</si>
  <si>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</si>
  <si>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</si>
  <si>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</si>
  <si>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</si>
  <si>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</si>
  <si>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</si>
  <si>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</si>
  <si>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</si>
  <si>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</si>
  <si>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</si>
  <si>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</si>
  <si>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</si>
  <si>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</si>
  <si>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</si>
  <si>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</si>
  <si>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</si>
  <si>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</si>
  <si>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</si>
  <si>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</si>
  <si>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</si>
  <si>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</si>
  <si>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</si>
  <si>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</si>
  <si>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</si>
  <si>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</si>
  <si>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</si>
  <si>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</si>
  <si>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</si>
  <si>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</si>
  <si>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</si>
  <si>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</si>
  <si>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</si>
  <si>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</si>
  <si>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</si>
  <si>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</si>
  <si>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</si>
  <si>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</si>
  <si>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</si>
  <si>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</si>
  <si>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</si>
  <si>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</si>
  <si>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</si>
  <si>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</si>
  <si>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</si>
  <si>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</si>
  <si>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</si>
  <si>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</si>
  <si>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</si>
  <si>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</si>
  <si>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</si>
  <si>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</si>
  <si>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</si>
  <si>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</si>
  <si>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</si>
  <si>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</si>
  <si>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</si>
  <si>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</si>
  <si>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</si>
  <si>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</si>
  <si>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</si>
  <si>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</si>
  <si>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</si>
  <si>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</si>
  <si>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</si>
  <si>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</si>
  <si>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</si>
  <si>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</si>
  <si>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</si>
  <si>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</si>
  <si>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</si>
  <si>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</si>
  <si>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</si>
  <si>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</si>
  <si>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</si>
  <si>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</si>
  <si>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</si>
  <si>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</si>
  <si>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</si>
  <si>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</si>
  <si>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</si>
  <si>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</si>
  <si>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</si>
  <si>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</si>
  <si>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</si>
  <si>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</si>
  <si>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</si>
  <si>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</si>
  <si>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>МП"Обеспечение жилье молодых семей Михайловского муницпального района"на 2018-2020 годы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</si>
  <si>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</si>
  <si>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</si>
  <si>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</si>
  <si>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</si>
  <si>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</si>
  <si>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</si>
  <si>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</si>
  <si>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</si>
  <si>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</si>
  <si>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</si>
  <si>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</si>
  <si>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</si>
  <si>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</si>
  <si>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</si>
  <si>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</si>
  <si>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</si>
  <si>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Приложение 6 к решению Думы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</si>
  <si>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</si>
  <si>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</si>
  <si>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</si>
  <si>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</si>
  <si>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района № 278 от 31.05.2018г.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</si>
</sst>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1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1" ht="15.75">
      <c r="B1" s="144" t="s">
        <v>281</v>
      </c>
      <c r="C1" s="144"/>
      <c r="D1" s="144"/>
      <c r="E1" s="144"/>
      <c r="F1" s="14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5.75">
      <c r="B2" s="144" t="s">
        <v>265</v>
      </c>
      <c r="C2" s="144"/>
      <c r="D2" s="144"/>
      <c r="E2" s="144"/>
      <c r="F2" s="1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ht="15.75">
      <c r="B3" s="144" t="s">
        <v>286</v>
      </c>
      <c r="C3" s="144"/>
      <c r="D3" s="144"/>
      <c r="E3" s="144"/>
      <c r="F3" s="14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.75">
      <c r="B4" s="14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3" ht="18.75">
      <c r="B5" s="144" t="s">
        <v>249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5" t="s">
        <v>72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0"/>
      <c r="W6" s="2"/>
    </row>
    <row r="7" spans="2:23" ht="15.75">
      <c r="B7" s="147" t="s">
        <v>263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6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2"/>
      <c r="W9" s="2"/>
    </row>
    <row r="10" spans="1:23" ht="57" customHeight="1">
      <c r="A10" s="143" t="s">
        <v>248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V10" s="2"/>
      <c r="W10" s="2"/>
    </row>
    <row r="11" spans="1:23" ht="16.5" thickBot="1">
      <c r="A11" s="38"/>
      <c r="B11" s="38"/>
      <c r="C11" s="38"/>
      <c r="D11" s="38"/>
      <c r="E11" s="38" t="s">
        <v>70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80" t="s">
        <v>71</v>
      </c>
      <c r="B13" s="81" t="s">
        <v>2</v>
      </c>
      <c r="C13" s="82"/>
      <c r="D13" s="81" t="s">
        <v>107</v>
      </c>
      <c r="E13" s="106">
        <f>E18+E22+E51+E58+E62+E67+E72+E79+E82+E85+E88+E91+E101+E14+E54+E48+E105+E113+E119+E123+E126+E129</f>
        <v>545258.5353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264</v>
      </c>
      <c r="B14" s="90" t="s">
        <v>78</v>
      </c>
      <c r="C14" s="91"/>
      <c r="D14" s="90" t="s">
        <v>108</v>
      </c>
      <c r="E14" s="92">
        <f>E15</f>
        <v>2787.5421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9" t="s">
        <v>17</v>
      </c>
      <c r="B15" s="93" t="s">
        <v>78</v>
      </c>
      <c r="C15" s="94"/>
      <c r="D15" s="93" t="s">
        <v>108</v>
      </c>
      <c r="E15" s="95">
        <f>E16+E17</f>
        <v>2787.5421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272</v>
      </c>
      <c r="B16" s="96" t="s">
        <v>78</v>
      </c>
      <c r="C16" s="97"/>
      <c r="D16" s="96" t="s">
        <v>271</v>
      </c>
      <c r="E16" s="98">
        <v>2787.5421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customHeight="1" thickBot="1">
      <c r="A17" s="67" t="s">
        <v>274</v>
      </c>
      <c r="B17" s="96" t="s">
        <v>78</v>
      </c>
      <c r="C17" s="97"/>
      <c r="D17" s="96" t="s">
        <v>273</v>
      </c>
      <c r="E17" s="102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32.25" thickBot="1">
      <c r="A18" s="13" t="s">
        <v>208</v>
      </c>
      <c r="B18" s="16">
        <v>951</v>
      </c>
      <c r="C18" s="9"/>
      <c r="D18" s="9" t="s">
        <v>110</v>
      </c>
      <c r="E18" s="103">
        <f>E19</f>
        <v>11645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16.5" thickBot="1">
      <c r="A19" s="129" t="s">
        <v>17</v>
      </c>
      <c r="B19" s="130">
        <v>951</v>
      </c>
      <c r="C19" s="131"/>
      <c r="D19" s="130" t="s">
        <v>110</v>
      </c>
      <c r="E19" s="132">
        <f>E20+E21</f>
        <v>11645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7" t="s">
        <v>43</v>
      </c>
      <c r="B20" s="63">
        <v>951</v>
      </c>
      <c r="C20" s="65"/>
      <c r="D20" s="64" t="s">
        <v>109</v>
      </c>
      <c r="E20" s="102">
        <v>11645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8.75">
      <c r="A21" s="67" t="s">
        <v>103</v>
      </c>
      <c r="B21" s="63">
        <v>951</v>
      </c>
      <c r="C21" s="65"/>
      <c r="D21" s="64" t="s">
        <v>109</v>
      </c>
      <c r="E21" s="102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1.5">
      <c r="A22" s="13" t="s">
        <v>209</v>
      </c>
      <c r="B22" s="16">
        <v>953</v>
      </c>
      <c r="C22" s="9"/>
      <c r="D22" s="9" t="s">
        <v>113</v>
      </c>
      <c r="E22" s="103">
        <f>E23</f>
        <v>440501.52819999994</v>
      </c>
      <c r="F22" s="103">
        <f aca="true" t="shared" si="0" ref="F22:W22">F23</f>
        <v>0</v>
      </c>
      <c r="G22" s="103">
        <f t="shared" si="0"/>
        <v>0</v>
      </c>
      <c r="H22" s="103">
        <f t="shared" si="0"/>
        <v>0</v>
      </c>
      <c r="I22" s="103">
        <f t="shared" si="0"/>
        <v>0</v>
      </c>
      <c r="J22" s="103">
        <f t="shared" si="0"/>
        <v>0</v>
      </c>
      <c r="K22" s="103">
        <f t="shared" si="0"/>
        <v>0</v>
      </c>
      <c r="L22" s="103">
        <f t="shared" si="0"/>
        <v>0</v>
      </c>
      <c r="M22" s="103">
        <f t="shared" si="0"/>
        <v>0</v>
      </c>
      <c r="N22" s="103">
        <f t="shared" si="0"/>
        <v>0</v>
      </c>
      <c r="O22" s="103">
        <f t="shared" si="0"/>
        <v>0</v>
      </c>
      <c r="P22" s="103">
        <f t="shared" si="0"/>
        <v>0</v>
      </c>
      <c r="Q22" s="103">
        <f t="shared" si="0"/>
        <v>0</v>
      </c>
      <c r="R22" s="103">
        <f t="shared" si="0"/>
        <v>0</v>
      </c>
      <c r="S22" s="103">
        <f t="shared" si="0"/>
        <v>0</v>
      </c>
      <c r="T22" s="103">
        <f t="shared" si="0"/>
        <v>0</v>
      </c>
      <c r="U22" s="103">
        <f t="shared" si="0"/>
        <v>0</v>
      </c>
      <c r="V22" s="103">
        <f t="shared" si="0"/>
        <v>0</v>
      </c>
      <c r="W22" s="103">
        <f t="shared" si="0"/>
        <v>0</v>
      </c>
    </row>
    <row r="23" spans="1:23" ht="26.25" thickBot="1">
      <c r="A23" s="129" t="s">
        <v>19</v>
      </c>
      <c r="B23" s="130" t="s">
        <v>18</v>
      </c>
      <c r="C23" s="131"/>
      <c r="D23" s="130" t="s">
        <v>107</v>
      </c>
      <c r="E23" s="132">
        <f aca="true" t="shared" si="1" ref="E23:W23">E24+E29+E39+E42+E45</f>
        <v>440501.52819999994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  <c r="J23" s="132">
        <f t="shared" si="1"/>
        <v>0</v>
      </c>
      <c r="K23" s="132">
        <f t="shared" si="1"/>
        <v>0</v>
      </c>
      <c r="L23" s="132">
        <f t="shared" si="1"/>
        <v>0</v>
      </c>
      <c r="M23" s="132">
        <f t="shared" si="1"/>
        <v>0</v>
      </c>
      <c r="N23" s="132">
        <f t="shared" si="1"/>
        <v>0</v>
      </c>
      <c r="O23" s="132">
        <f t="shared" si="1"/>
        <v>0</v>
      </c>
      <c r="P23" s="132">
        <f t="shared" si="1"/>
        <v>0</v>
      </c>
      <c r="Q23" s="132">
        <f t="shared" si="1"/>
        <v>0</v>
      </c>
      <c r="R23" s="132">
        <f t="shared" si="1"/>
        <v>0</v>
      </c>
      <c r="S23" s="132">
        <f t="shared" si="1"/>
        <v>0</v>
      </c>
      <c r="T23" s="132">
        <f t="shared" si="1"/>
        <v>0</v>
      </c>
      <c r="U23" s="132">
        <f t="shared" si="1"/>
        <v>0</v>
      </c>
      <c r="V23" s="132">
        <f t="shared" si="1"/>
        <v>0</v>
      </c>
      <c r="W23" s="132">
        <f t="shared" si="1"/>
        <v>0</v>
      </c>
    </row>
    <row r="24" spans="1:23" ht="19.5" customHeight="1" thickBot="1">
      <c r="A24" s="75" t="s">
        <v>59</v>
      </c>
      <c r="B24" s="18">
        <v>953</v>
      </c>
      <c r="C24" s="6"/>
      <c r="D24" s="6" t="s">
        <v>111</v>
      </c>
      <c r="E24" s="107">
        <f>E25+E27+E26+E28</f>
        <v>98817.882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112</v>
      </c>
      <c r="E25" s="102">
        <v>32000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75</v>
      </c>
      <c r="B26" s="63">
        <v>953</v>
      </c>
      <c r="C26" s="64"/>
      <c r="D26" s="64" t="s">
        <v>114</v>
      </c>
      <c r="E26" s="102">
        <v>494.882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67" t="s">
        <v>60</v>
      </c>
      <c r="B27" s="63">
        <v>953</v>
      </c>
      <c r="C27" s="64"/>
      <c r="D27" s="64" t="s">
        <v>115</v>
      </c>
      <c r="E27" s="102">
        <v>66037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276</v>
      </c>
      <c r="B28" s="63">
        <v>953</v>
      </c>
      <c r="C28" s="64"/>
      <c r="D28" s="64" t="s">
        <v>275</v>
      </c>
      <c r="E28" s="102">
        <v>286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23.25" customHeight="1" thickBot="1">
      <c r="A29" s="76" t="s">
        <v>61</v>
      </c>
      <c r="B29" s="74">
        <v>953</v>
      </c>
      <c r="C29" s="6"/>
      <c r="D29" s="6" t="s">
        <v>116</v>
      </c>
      <c r="E29" s="107">
        <f>E30+E32+E33+E34+E35+E31+E36+E37+E38</f>
        <v>307107.768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2" t="s">
        <v>43</v>
      </c>
      <c r="B30" s="63">
        <v>953</v>
      </c>
      <c r="C30" s="64"/>
      <c r="D30" s="64" t="s">
        <v>117</v>
      </c>
      <c r="E30" s="102">
        <v>62661.1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7" t="s">
        <v>82</v>
      </c>
      <c r="B31" s="63">
        <v>953</v>
      </c>
      <c r="C31" s="64"/>
      <c r="D31" s="64" t="s">
        <v>118</v>
      </c>
      <c r="E31" s="102">
        <v>340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2" t="s">
        <v>62</v>
      </c>
      <c r="B32" s="77">
        <v>953</v>
      </c>
      <c r="C32" s="64"/>
      <c r="D32" s="64" t="s">
        <v>119</v>
      </c>
      <c r="E32" s="102">
        <v>5575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8" t="s">
        <v>63</v>
      </c>
      <c r="B33" s="79">
        <v>953</v>
      </c>
      <c r="C33" s="64"/>
      <c r="D33" s="64" t="s">
        <v>120</v>
      </c>
      <c r="E33" s="102">
        <v>234151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3" customHeight="1" thickBot="1">
      <c r="A34" s="62" t="s">
        <v>66</v>
      </c>
      <c r="B34" s="63">
        <v>953</v>
      </c>
      <c r="C34" s="64"/>
      <c r="D34" s="64" t="s">
        <v>121</v>
      </c>
      <c r="E34" s="102">
        <v>900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67</v>
      </c>
      <c r="B35" s="63">
        <v>953</v>
      </c>
      <c r="C35" s="64"/>
      <c r="D35" s="64" t="s">
        <v>122</v>
      </c>
      <c r="E35" s="102">
        <v>3016.668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18.75" customHeight="1" thickBot="1">
      <c r="A36" s="67" t="s">
        <v>234</v>
      </c>
      <c r="B36" s="63">
        <v>953</v>
      </c>
      <c r="C36" s="64"/>
      <c r="D36" s="64" t="s">
        <v>235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8.75" customHeight="1" thickBot="1">
      <c r="A37" s="67" t="s">
        <v>236</v>
      </c>
      <c r="B37" s="63">
        <v>953</v>
      </c>
      <c r="C37" s="64"/>
      <c r="D37" s="64" t="s">
        <v>237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9" customHeight="1" thickBot="1">
      <c r="A38" s="67" t="s">
        <v>277</v>
      </c>
      <c r="B38" s="63">
        <v>953</v>
      </c>
      <c r="C38" s="64"/>
      <c r="D38" s="64" t="s">
        <v>278</v>
      </c>
      <c r="E38" s="102">
        <v>464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75" t="s">
        <v>64</v>
      </c>
      <c r="B39" s="74">
        <v>953</v>
      </c>
      <c r="C39" s="6"/>
      <c r="D39" s="6" t="s">
        <v>123</v>
      </c>
      <c r="E39" s="107">
        <f>E40+E41</f>
        <v>21000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62" t="s">
        <v>65</v>
      </c>
      <c r="B40" s="63">
        <v>953</v>
      </c>
      <c r="C40" s="64"/>
      <c r="D40" s="64" t="s">
        <v>124</v>
      </c>
      <c r="E40" s="102">
        <v>21000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196</v>
      </c>
      <c r="B41" s="63">
        <v>953</v>
      </c>
      <c r="C41" s="64"/>
      <c r="D41" s="64" t="s">
        <v>197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75" t="s">
        <v>68</v>
      </c>
      <c r="B42" s="18">
        <v>953</v>
      </c>
      <c r="C42" s="6"/>
      <c r="D42" s="6" t="s">
        <v>125</v>
      </c>
      <c r="E42" s="107">
        <f>E43+E44</f>
        <v>13575.878200000001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2" t="s">
        <v>31</v>
      </c>
      <c r="B43" s="63">
        <v>953</v>
      </c>
      <c r="C43" s="64"/>
      <c r="D43" s="64" t="s">
        <v>126</v>
      </c>
      <c r="E43" s="102">
        <v>13340.5462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62" t="s">
        <v>83</v>
      </c>
      <c r="B44" s="63">
        <v>953</v>
      </c>
      <c r="C44" s="64"/>
      <c r="D44" s="64" t="s">
        <v>127</v>
      </c>
      <c r="E44" s="102">
        <v>235.332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75" t="s">
        <v>230</v>
      </c>
      <c r="B45" s="18">
        <v>953</v>
      </c>
      <c r="C45" s="6"/>
      <c r="D45" s="6" t="s">
        <v>233</v>
      </c>
      <c r="E45" s="107">
        <f>E46+E47</f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6.5" thickBot="1">
      <c r="A46" s="62" t="s">
        <v>231</v>
      </c>
      <c r="B46" s="63">
        <v>953</v>
      </c>
      <c r="C46" s="64"/>
      <c r="D46" s="64" t="s">
        <v>232</v>
      </c>
      <c r="E46" s="102"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238</v>
      </c>
      <c r="B47" s="63">
        <v>953</v>
      </c>
      <c r="C47" s="64"/>
      <c r="D47" s="64" t="s">
        <v>239</v>
      </c>
      <c r="E47" s="102">
        <v>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8" t="s">
        <v>210</v>
      </c>
      <c r="B48" s="16">
        <v>951</v>
      </c>
      <c r="C48" s="9"/>
      <c r="D48" s="9" t="s">
        <v>128</v>
      </c>
      <c r="E48" s="10">
        <f>E49</f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129" t="s">
        <v>17</v>
      </c>
      <c r="B49" s="86">
        <v>951</v>
      </c>
      <c r="C49" s="87"/>
      <c r="D49" s="87" t="s">
        <v>128</v>
      </c>
      <c r="E49" s="88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79</v>
      </c>
      <c r="B50" s="63">
        <v>951</v>
      </c>
      <c r="C50" s="64"/>
      <c r="D50" s="64" t="s">
        <v>129</v>
      </c>
      <c r="E50" s="66"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4.5" customHeight="1" thickBot="1">
      <c r="A51" s="13" t="s">
        <v>211</v>
      </c>
      <c r="B51" s="16">
        <v>951</v>
      </c>
      <c r="C51" s="9"/>
      <c r="D51" s="9" t="s">
        <v>130</v>
      </c>
      <c r="E51" s="10">
        <f>E52</f>
        <v>30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129" t="s">
        <v>17</v>
      </c>
      <c r="B52" s="130">
        <v>951</v>
      </c>
      <c r="C52" s="131"/>
      <c r="D52" s="130" t="s">
        <v>130</v>
      </c>
      <c r="E52" s="133">
        <f>E53</f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7" t="s">
        <v>52</v>
      </c>
      <c r="B53" s="63">
        <v>951</v>
      </c>
      <c r="C53" s="64"/>
      <c r="D53" s="64" t="s">
        <v>131</v>
      </c>
      <c r="E53" s="66">
        <v>30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3" customHeight="1" thickBot="1">
      <c r="A54" s="69" t="s">
        <v>212</v>
      </c>
      <c r="B54" s="16">
        <v>951</v>
      </c>
      <c r="C54" s="9"/>
      <c r="D54" s="9" t="s">
        <v>132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8.75" customHeight="1" thickBot="1">
      <c r="A55" s="129" t="s">
        <v>17</v>
      </c>
      <c r="B55" s="86">
        <v>951</v>
      </c>
      <c r="C55" s="87"/>
      <c r="D55" s="87" t="s">
        <v>132</v>
      </c>
      <c r="E55" s="88">
        <f>E56+E57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2" t="s">
        <v>76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4" ht="33" customHeight="1" thickBot="1">
      <c r="A57" s="62" t="s">
        <v>77</v>
      </c>
      <c r="B57" s="63">
        <v>951</v>
      </c>
      <c r="C57" s="64"/>
      <c r="D57" s="64" t="s">
        <v>134</v>
      </c>
      <c r="E57" s="66">
        <v>30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40"/>
    </row>
    <row r="58" spans="1:23" ht="36.75" customHeight="1" thickBot="1">
      <c r="A58" s="89" t="s">
        <v>222</v>
      </c>
      <c r="B58" s="16">
        <v>951</v>
      </c>
      <c r="C58" s="9"/>
      <c r="D58" s="9" t="s">
        <v>135</v>
      </c>
      <c r="E58" s="10">
        <f>E59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9" t="s">
        <v>17</v>
      </c>
      <c r="B59" s="130">
        <v>951</v>
      </c>
      <c r="C59" s="131"/>
      <c r="D59" s="130" t="s">
        <v>135</v>
      </c>
      <c r="E59" s="133">
        <f>E60+E61</f>
        <v>50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4.5" customHeight="1" thickBot="1">
      <c r="A60" s="62" t="s">
        <v>35</v>
      </c>
      <c r="B60" s="63">
        <v>951</v>
      </c>
      <c r="C60" s="64"/>
      <c r="D60" s="64" t="s">
        <v>136</v>
      </c>
      <c r="E60" s="66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2.25" thickBot="1">
      <c r="A61" s="62" t="s">
        <v>36</v>
      </c>
      <c r="B61" s="63">
        <v>951</v>
      </c>
      <c r="C61" s="64"/>
      <c r="D61" s="64" t="s">
        <v>137</v>
      </c>
      <c r="E61" s="66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89" t="s">
        <v>279</v>
      </c>
      <c r="B62" s="16">
        <v>951</v>
      </c>
      <c r="C62" s="9"/>
      <c r="D62" s="9" t="s">
        <v>138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29" t="s">
        <v>17</v>
      </c>
      <c r="B63" s="130">
        <v>951</v>
      </c>
      <c r="C63" s="131"/>
      <c r="D63" s="130" t="s">
        <v>138</v>
      </c>
      <c r="E63" s="132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9.5" customHeight="1" thickBot="1">
      <c r="A64" s="62" t="s">
        <v>40</v>
      </c>
      <c r="B64" s="63">
        <v>951</v>
      </c>
      <c r="C64" s="64"/>
      <c r="D64" s="64" t="s">
        <v>139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62" t="s">
        <v>41</v>
      </c>
      <c r="B65" s="63">
        <v>951</v>
      </c>
      <c r="C65" s="64"/>
      <c r="D65" s="64" t="s">
        <v>250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35.25" customHeight="1" thickBot="1">
      <c r="A66" s="62" t="s">
        <v>91</v>
      </c>
      <c r="B66" s="63">
        <v>951</v>
      </c>
      <c r="C66" s="64"/>
      <c r="D66" s="64" t="s">
        <v>240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89" t="s">
        <v>213</v>
      </c>
      <c r="B67" s="16">
        <v>951</v>
      </c>
      <c r="C67" s="9"/>
      <c r="D67" s="9" t="s">
        <v>140</v>
      </c>
      <c r="E67" s="103">
        <f>E68</f>
        <v>6000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29" t="s">
        <v>17</v>
      </c>
      <c r="B68" s="130">
        <v>951</v>
      </c>
      <c r="C68" s="131"/>
      <c r="D68" s="130" t="s">
        <v>140</v>
      </c>
      <c r="E68" s="132">
        <f>E69+E70+E71</f>
        <v>6000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8" thickBot="1">
      <c r="A69" s="62" t="s">
        <v>42</v>
      </c>
      <c r="B69" s="63">
        <v>951</v>
      </c>
      <c r="C69" s="64"/>
      <c r="D69" s="64" t="s">
        <v>141</v>
      </c>
      <c r="E69" s="102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79.5" thickBot="1">
      <c r="A70" s="134" t="s">
        <v>87</v>
      </c>
      <c r="B70" s="63">
        <v>951</v>
      </c>
      <c r="C70" s="64"/>
      <c r="D70" s="64" t="s">
        <v>142</v>
      </c>
      <c r="E70" s="102">
        <v>4800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95.25" thickBot="1">
      <c r="A71" s="134" t="s">
        <v>241</v>
      </c>
      <c r="B71" s="63">
        <v>951</v>
      </c>
      <c r="C71" s="64"/>
      <c r="D71" s="64" t="s">
        <v>242</v>
      </c>
      <c r="E71" s="102">
        <v>1200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66" customHeight="1" thickBot="1">
      <c r="A72" s="89" t="s">
        <v>280</v>
      </c>
      <c r="B72" s="16">
        <v>951</v>
      </c>
      <c r="C72" s="11"/>
      <c r="D72" s="11" t="s">
        <v>143</v>
      </c>
      <c r="E72" s="12">
        <f>E73</f>
        <v>26729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16.5" thickBot="1">
      <c r="A73" s="129" t="s">
        <v>17</v>
      </c>
      <c r="B73" s="130">
        <v>951</v>
      </c>
      <c r="C73" s="131"/>
      <c r="D73" s="130" t="s">
        <v>143</v>
      </c>
      <c r="E73" s="133">
        <f>E74+E77+E75+E76+E78</f>
        <v>26729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49.5" customHeight="1" thickBot="1">
      <c r="A74" s="62" t="s">
        <v>39</v>
      </c>
      <c r="B74" s="63">
        <v>951</v>
      </c>
      <c r="C74" s="64"/>
      <c r="D74" s="64" t="s">
        <v>144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100</v>
      </c>
      <c r="B75" s="63">
        <v>951</v>
      </c>
      <c r="C75" s="64"/>
      <c r="D75" s="64" t="s">
        <v>145</v>
      </c>
      <c r="E75" s="66">
        <v>4342.947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101</v>
      </c>
      <c r="B76" s="63">
        <v>951</v>
      </c>
      <c r="C76" s="64"/>
      <c r="D76" s="64" t="s">
        <v>146</v>
      </c>
      <c r="E76" s="66">
        <v>6881.048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customHeight="1" thickBot="1">
      <c r="A77" s="134" t="s">
        <v>88</v>
      </c>
      <c r="B77" s="63">
        <v>951</v>
      </c>
      <c r="C77" s="64"/>
      <c r="D77" s="64" t="s">
        <v>147</v>
      </c>
      <c r="E77" s="66">
        <v>12404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66.75" customHeight="1" thickBot="1">
      <c r="A78" s="134" t="s">
        <v>244</v>
      </c>
      <c r="B78" s="63">
        <v>951</v>
      </c>
      <c r="C78" s="64"/>
      <c r="D78" s="64" t="s">
        <v>243</v>
      </c>
      <c r="E78" s="66">
        <v>3101.005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9" t="s">
        <v>223</v>
      </c>
      <c r="B79" s="16">
        <v>951</v>
      </c>
      <c r="C79" s="9"/>
      <c r="D79" s="9" t="s">
        <v>148</v>
      </c>
      <c r="E79" s="10">
        <f>E80</f>
        <v>80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29" t="s">
        <v>17</v>
      </c>
      <c r="B80" s="130">
        <v>951</v>
      </c>
      <c r="C80" s="131"/>
      <c r="D80" s="130" t="s">
        <v>148</v>
      </c>
      <c r="E80" s="133">
        <f>E81</f>
        <v>80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3.75" customHeight="1" thickBot="1">
      <c r="A81" s="67" t="s">
        <v>48</v>
      </c>
      <c r="B81" s="63">
        <v>951</v>
      </c>
      <c r="C81" s="64"/>
      <c r="D81" s="64" t="s">
        <v>149</v>
      </c>
      <c r="E81" s="66">
        <v>80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89" t="s">
        <v>224</v>
      </c>
      <c r="B82" s="16">
        <v>951</v>
      </c>
      <c r="C82" s="9"/>
      <c r="D82" s="9" t="s">
        <v>150</v>
      </c>
      <c r="E82" s="10">
        <f>E83</f>
        <v>42.4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9" t="s">
        <v>17</v>
      </c>
      <c r="B83" s="130">
        <v>951</v>
      </c>
      <c r="C83" s="131"/>
      <c r="D83" s="130" t="s">
        <v>150</v>
      </c>
      <c r="E83" s="133">
        <f>E84</f>
        <v>42.4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thickBot="1">
      <c r="A84" s="67" t="s">
        <v>49</v>
      </c>
      <c r="B84" s="63">
        <v>951</v>
      </c>
      <c r="C84" s="64"/>
      <c r="D84" s="64" t="s">
        <v>151</v>
      </c>
      <c r="E84" s="66">
        <v>42.4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" t="s">
        <v>214</v>
      </c>
      <c r="B85" s="16">
        <v>951</v>
      </c>
      <c r="C85" s="9"/>
      <c r="D85" s="9" t="s">
        <v>152</v>
      </c>
      <c r="E85" s="10">
        <f>E86</f>
        <v>30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29" t="s">
        <v>17</v>
      </c>
      <c r="B86" s="130">
        <v>951</v>
      </c>
      <c r="C86" s="131"/>
      <c r="D86" s="130" t="s">
        <v>152</v>
      </c>
      <c r="E86" s="133">
        <f>E87</f>
        <v>30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50</v>
      </c>
      <c r="B87" s="63">
        <v>951</v>
      </c>
      <c r="C87" s="64"/>
      <c r="D87" s="64" t="s">
        <v>153</v>
      </c>
      <c r="E87" s="66">
        <v>30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6.75" customHeight="1" thickBot="1">
      <c r="A88" s="69" t="s">
        <v>215</v>
      </c>
      <c r="B88" s="17">
        <v>951</v>
      </c>
      <c r="C88" s="9"/>
      <c r="D88" s="9" t="s">
        <v>154</v>
      </c>
      <c r="E88" s="10">
        <f>E89</f>
        <v>122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22.5" customHeight="1" thickBot="1">
      <c r="A89" s="129" t="s">
        <v>17</v>
      </c>
      <c r="B89" s="130">
        <v>951</v>
      </c>
      <c r="C89" s="131"/>
      <c r="D89" s="130" t="s">
        <v>154</v>
      </c>
      <c r="E89" s="133">
        <f>E90</f>
        <v>122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4.5" customHeight="1" thickBot="1">
      <c r="A90" s="67" t="s">
        <v>53</v>
      </c>
      <c r="B90" s="63">
        <v>951</v>
      </c>
      <c r="C90" s="64"/>
      <c r="D90" s="64" t="s">
        <v>155</v>
      </c>
      <c r="E90" s="66">
        <v>122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13" t="s">
        <v>216</v>
      </c>
      <c r="B91" s="16">
        <v>951</v>
      </c>
      <c r="C91" s="11"/>
      <c r="D91" s="11" t="s">
        <v>156</v>
      </c>
      <c r="E91" s="12">
        <f>E92</f>
        <v>21611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29" t="s">
        <v>17</v>
      </c>
      <c r="B92" s="130">
        <v>951</v>
      </c>
      <c r="C92" s="131"/>
      <c r="D92" s="130" t="s">
        <v>156</v>
      </c>
      <c r="E92" s="133">
        <f>E93+E95</f>
        <v>21611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5" t="s">
        <v>27</v>
      </c>
      <c r="B93" s="18">
        <v>951</v>
      </c>
      <c r="C93" s="6"/>
      <c r="D93" s="6" t="s">
        <v>157</v>
      </c>
      <c r="E93" s="7">
        <f>E94</f>
        <v>300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7" t="s">
        <v>44</v>
      </c>
      <c r="B94" s="63">
        <v>951</v>
      </c>
      <c r="C94" s="64"/>
      <c r="D94" s="64" t="s">
        <v>158</v>
      </c>
      <c r="E94" s="66">
        <v>300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9.5" customHeight="1" thickBot="1">
      <c r="A95" s="57" t="s">
        <v>45</v>
      </c>
      <c r="B95" s="18">
        <v>951</v>
      </c>
      <c r="C95" s="6"/>
      <c r="D95" s="6" t="s">
        <v>159</v>
      </c>
      <c r="E95" s="7">
        <f>SUM(E96:E100)</f>
        <v>21311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2" t="s">
        <v>46</v>
      </c>
      <c r="B96" s="63">
        <v>951</v>
      </c>
      <c r="C96" s="64"/>
      <c r="D96" s="64" t="s">
        <v>160</v>
      </c>
      <c r="E96" s="66">
        <v>12597.5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67" t="s">
        <v>103</v>
      </c>
      <c r="B97" s="63">
        <v>951</v>
      </c>
      <c r="C97" s="64"/>
      <c r="D97" s="64" t="s">
        <v>161</v>
      </c>
      <c r="E97" s="66">
        <v>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62" t="s">
        <v>47</v>
      </c>
      <c r="B98" s="63">
        <v>951</v>
      </c>
      <c r="C98" s="64"/>
      <c r="D98" s="64" t="s">
        <v>162</v>
      </c>
      <c r="E98" s="66">
        <v>8713.5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2.25" thickBot="1">
      <c r="A99" s="62" t="s">
        <v>206</v>
      </c>
      <c r="B99" s="63">
        <v>951</v>
      </c>
      <c r="C99" s="64"/>
      <c r="D99" s="64" t="s">
        <v>207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117" t="s">
        <v>106</v>
      </c>
      <c r="B100" s="63">
        <v>951</v>
      </c>
      <c r="C100" s="64"/>
      <c r="D100" s="64" t="s">
        <v>163</v>
      </c>
      <c r="E100" s="66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5.25" customHeight="1" thickBot="1">
      <c r="A101" s="89" t="s">
        <v>217</v>
      </c>
      <c r="B101" s="16">
        <v>951</v>
      </c>
      <c r="C101" s="9"/>
      <c r="D101" s="9" t="s">
        <v>164</v>
      </c>
      <c r="E101" s="10">
        <f>E102</f>
        <v>10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129" t="s">
        <v>17</v>
      </c>
      <c r="B102" s="130">
        <v>951</v>
      </c>
      <c r="C102" s="131"/>
      <c r="D102" s="130" t="s">
        <v>164</v>
      </c>
      <c r="E102" s="133">
        <f>E103+E104</f>
        <v>10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4.5" customHeight="1" thickBot="1">
      <c r="A103" s="62" t="s">
        <v>37</v>
      </c>
      <c r="B103" s="63">
        <v>951</v>
      </c>
      <c r="C103" s="64"/>
      <c r="D103" s="64" t="s">
        <v>165</v>
      </c>
      <c r="E103" s="66">
        <v>10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4.5" customHeight="1" thickBot="1">
      <c r="A104" s="62" t="s">
        <v>221</v>
      </c>
      <c r="B104" s="63">
        <v>951</v>
      </c>
      <c r="C104" s="64"/>
      <c r="D104" s="64" t="s">
        <v>220</v>
      </c>
      <c r="E104" s="66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49.5" customHeight="1" thickBot="1">
      <c r="A105" s="89" t="s">
        <v>218</v>
      </c>
      <c r="B105" s="16">
        <v>951</v>
      </c>
      <c r="C105" s="9"/>
      <c r="D105" s="9" t="s">
        <v>270</v>
      </c>
      <c r="E105" s="103">
        <f>E106</f>
        <v>18006.665999999997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25.5" customHeight="1" thickBot="1">
      <c r="A106" s="129" t="s">
        <v>17</v>
      </c>
      <c r="B106" s="86">
        <v>951</v>
      </c>
      <c r="C106" s="87"/>
      <c r="D106" s="87" t="s">
        <v>270</v>
      </c>
      <c r="E106" s="116">
        <f>E107+E108+E109+E110+E111+E112</f>
        <v>18006.665999999997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4.5" customHeight="1" thickBot="1">
      <c r="A107" s="62" t="s">
        <v>93</v>
      </c>
      <c r="B107" s="63">
        <v>951</v>
      </c>
      <c r="C107" s="64"/>
      <c r="D107" s="64" t="s">
        <v>166</v>
      </c>
      <c r="E107" s="102">
        <v>7301.842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6.75" customHeight="1" thickBot="1">
      <c r="A108" s="62" t="s">
        <v>105</v>
      </c>
      <c r="B108" s="63">
        <v>951</v>
      </c>
      <c r="C108" s="64"/>
      <c r="D108" s="64" t="s">
        <v>167</v>
      </c>
      <c r="E108" s="102">
        <v>600.706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6.75" customHeight="1" thickBot="1">
      <c r="A109" s="62" t="s">
        <v>267</v>
      </c>
      <c r="B109" s="63">
        <v>951</v>
      </c>
      <c r="C109" s="64"/>
      <c r="D109" s="64" t="s">
        <v>266</v>
      </c>
      <c r="E109" s="102">
        <v>827.985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5.75" customHeight="1" thickBot="1">
      <c r="A110" s="62" t="s">
        <v>269</v>
      </c>
      <c r="B110" s="63">
        <v>951</v>
      </c>
      <c r="C110" s="64"/>
      <c r="D110" s="64" t="s">
        <v>268</v>
      </c>
      <c r="E110" s="102">
        <v>3311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53.25" customHeight="1" thickBot="1">
      <c r="A111" s="62" t="s">
        <v>285</v>
      </c>
      <c r="B111" s="63">
        <v>951</v>
      </c>
      <c r="C111" s="64"/>
      <c r="D111" s="64" t="s">
        <v>282</v>
      </c>
      <c r="E111" s="102">
        <v>4771.96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52.5" customHeight="1" thickBot="1">
      <c r="A112" s="62" t="s">
        <v>284</v>
      </c>
      <c r="B112" s="63">
        <v>951</v>
      </c>
      <c r="C112" s="64"/>
      <c r="D112" s="64" t="s">
        <v>283</v>
      </c>
      <c r="E112" s="102">
        <v>1193.173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48.75" customHeight="1" thickBot="1">
      <c r="A113" s="89" t="s">
        <v>219</v>
      </c>
      <c r="B113" s="16">
        <v>951</v>
      </c>
      <c r="C113" s="9"/>
      <c r="D113" s="9" t="s">
        <v>179</v>
      </c>
      <c r="E113" s="103">
        <f>E114</f>
        <v>11548.399000000001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8.25" customHeight="1" thickBot="1">
      <c r="A114" s="129" t="s">
        <v>17</v>
      </c>
      <c r="B114" s="86">
        <v>951</v>
      </c>
      <c r="C114" s="87"/>
      <c r="D114" s="87" t="s">
        <v>179</v>
      </c>
      <c r="E114" s="116">
        <f>E117+E115+E116+E118</f>
        <v>11548.399000000001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8.25" customHeight="1" thickBot="1">
      <c r="A115" s="62" t="s">
        <v>104</v>
      </c>
      <c r="B115" s="121">
        <v>951</v>
      </c>
      <c r="C115" s="122"/>
      <c r="D115" s="64" t="s">
        <v>229</v>
      </c>
      <c r="E115" s="118">
        <v>4042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9.5" customHeight="1" thickBot="1">
      <c r="A116" s="67" t="s">
        <v>103</v>
      </c>
      <c r="B116" s="121">
        <v>951</v>
      </c>
      <c r="C116" s="122"/>
      <c r="D116" s="122" t="s">
        <v>199</v>
      </c>
      <c r="E116" s="118">
        <v>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5.25" customHeight="1" thickBot="1">
      <c r="A117" s="62" t="s">
        <v>178</v>
      </c>
      <c r="B117" s="63">
        <v>951</v>
      </c>
      <c r="C117" s="64"/>
      <c r="D117" s="64" t="s">
        <v>198</v>
      </c>
      <c r="E117" s="102">
        <v>7506.399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201</v>
      </c>
      <c r="B118" s="63">
        <v>952</v>
      </c>
      <c r="C118" s="64"/>
      <c r="D118" s="64" t="s">
        <v>200</v>
      </c>
      <c r="E118" s="102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5.25" customHeight="1" thickBot="1">
      <c r="A119" s="89" t="s">
        <v>225</v>
      </c>
      <c r="B119" s="16">
        <v>951</v>
      </c>
      <c r="C119" s="9"/>
      <c r="D119" s="9" t="s">
        <v>226</v>
      </c>
      <c r="E119" s="103">
        <f>E120</f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129" t="s">
        <v>17</v>
      </c>
      <c r="B120" s="86">
        <v>951</v>
      </c>
      <c r="C120" s="87"/>
      <c r="D120" s="87" t="s">
        <v>227</v>
      </c>
      <c r="E120" s="116">
        <f>E121+E122</f>
        <v>20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62" t="s">
        <v>104</v>
      </c>
      <c r="B121" s="121">
        <v>951</v>
      </c>
      <c r="C121" s="122"/>
      <c r="D121" s="122" t="s">
        <v>227</v>
      </c>
      <c r="E121" s="118">
        <v>20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7" t="s">
        <v>103</v>
      </c>
      <c r="B122" s="121">
        <v>953</v>
      </c>
      <c r="C122" s="122"/>
      <c r="D122" s="122" t="s">
        <v>228</v>
      </c>
      <c r="E122" s="118">
        <v>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3" customHeight="1" thickBot="1">
      <c r="A123" s="89" t="s">
        <v>251</v>
      </c>
      <c r="B123" s="16">
        <v>951</v>
      </c>
      <c r="C123" s="9"/>
      <c r="D123" s="9" t="s">
        <v>252</v>
      </c>
      <c r="E123" s="103">
        <f>E124</f>
        <v>5770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129" t="s">
        <v>17</v>
      </c>
      <c r="B124" s="86">
        <v>951</v>
      </c>
      <c r="C124" s="87"/>
      <c r="D124" s="87" t="s">
        <v>253</v>
      </c>
      <c r="E124" s="116">
        <f>E125</f>
        <v>5770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62" t="s">
        <v>254</v>
      </c>
      <c r="B125" s="121">
        <v>951</v>
      </c>
      <c r="C125" s="122"/>
      <c r="D125" s="122" t="s">
        <v>253</v>
      </c>
      <c r="E125" s="118">
        <v>5770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6.75" customHeight="1" thickBot="1">
      <c r="A126" s="89" t="s">
        <v>257</v>
      </c>
      <c r="B126" s="16">
        <v>951</v>
      </c>
      <c r="C126" s="9"/>
      <c r="D126" s="9" t="s">
        <v>255</v>
      </c>
      <c r="E126" s="103">
        <f>E127</f>
        <v>10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129" t="s">
        <v>17</v>
      </c>
      <c r="B127" s="86">
        <v>951</v>
      </c>
      <c r="C127" s="87"/>
      <c r="D127" s="87" t="s">
        <v>256</v>
      </c>
      <c r="E127" s="116">
        <f>E128</f>
        <v>10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62" t="s">
        <v>254</v>
      </c>
      <c r="B128" s="121">
        <v>951</v>
      </c>
      <c r="C128" s="122"/>
      <c r="D128" s="122" t="s">
        <v>256</v>
      </c>
      <c r="E128" s="118">
        <v>10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38.25" customHeight="1" thickBot="1">
      <c r="A129" s="89" t="s">
        <v>260</v>
      </c>
      <c r="B129" s="16">
        <v>951</v>
      </c>
      <c r="C129" s="9"/>
      <c r="D129" s="9" t="s">
        <v>258</v>
      </c>
      <c r="E129" s="103">
        <f>E130</f>
        <v>205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129" t="s">
        <v>17</v>
      </c>
      <c r="B130" s="86">
        <v>951</v>
      </c>
      <c r="C130" s="87"/>
      <c r="D130" s="87" t="s">
        <v>259</v>
      </c>
      <c r="E130" s="116">
        <f>E131</f>
        <v>205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17.25" customHeight="1" thickBot="1">
      <c r="A131" s="62" t="s">
        <v>254</v>
      </c>
      <c r="B131" s="121">
        <v>951</v>
      </c>
      <c r="C131" s="122"/>
      <c r="D131" s="122" t="s">
        <v>259</v>
      </c>
      <c r="E131" s="118">
        <v>205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39" customHeight="1" thickBot="1">
      <c r="A132" s="83" t="s">
        <v>28</v>
      </c>
      <c r="B132" s="81" t="s">
        <v>2</v>
      </c>
      <c r="C132" s="135"/>
      <c r="D132" s="135" t="s">
        <v>168</v>
      </c>
      <c r="E132" s="104">
        <f>E133+E183</f>
        <v>92108.4588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35.25" customHeight="1" thickBot="1">
      <c r="A133" s="129" t="s">
        <v>17</v>
      </c>
      <c r="B133" s="130">
        <v>951</v>
      </c>
      <c r="C133" s="131"/>
      <c r="D133" s="130" t="s">
        <v>168</v>
      </c>
      <c r="E133" s="105">
        <f>E134+E135+E139+E143+E146+E147+E155+E157+E166+E168+E170+E172+E174+E176+E178+E180+E163+E141+E145+E159+E161</f>
        <v>87288.905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16.5" thickBot="1">
      <c r="A134" s="8" t="s">
        <v>29</v>
      </c>
      <c r="B134" s="16">
        <v>951</v>
      </c>
      <c r="C134" s="9"/>
      <c r="D134" s="9" t="s">
        <v>169</v>
      </c>
      <c r="E134" s="10">
        <v>1850.2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48" thickBot="1">
      <c r="A135" s="8" t="s">
        <v>5</v>
      </c>
      <c r="B135" s="16">
        <v>951</v>
      </c>
      <c r="C135" s="9"/>
      <c r="D135" s="9" t="s">
        <v>168</v>
      </c>
      <c r="E135" s="103">
        <f>E136+E137+E138</f>
        <v>3197.4</v>
      </c>
      <c r="F135" s="124" t="e">
        <f>#REF!+#REF!+F157+F159+#REF!+#REF!+#REF!+#REF!+#REF!+#REF!+#REF!+F180</f>
        <v>#REF!</v>
      </c>
      <c r="G135" s="24" t="e">
        <f>#REF!+#REF!+G157+G159+#REF!+#REF!+#REF!+#REF!+#REF!+#REF!+#REF!+G180</f>
        <v>#REF!</v>
      </c>
      <c r="H135" s="24" t="e">
        <f>#REF!+#REF!+H157+H159+#REF!+#REF!+#REF!+#REF!+#REF!+#REF!+#REF!+H180</f>
        <v>#REF!</v>
      </c>
      <c r="I135" s="24" t="e">
        <f>#REF!+#REF!+I157+I159+#REF!+#REF!+#REF!+#REF!+#REF!+#REF!+#REF!+I180</f>
        <v>#REF!</v>
      </c>
      <c r="J135" s="24" t="e">
        <f>#REF!+#REF!+J157+J159+#REF!+#REF!+#REF!+#REF!+#REF!+#REF!+#REF!+J180</f>
        <v>#REF!</v>
      </c>
      <c r="K135" s="24" t="e">
        <f>#REF!+#REF!+K157+K159+#REF!+#REF!+#REF!+#REF!+#REF!+#REF!+#REF!+K180</f>
        <v>#REF!</v>
      </c>
      <c r="L135" s="24" t="e">
        <f>#REF!+#REF!+L157+L159+#REF!+#REF!+#REF!+#REF!+#REF!+#REF!+#REF!+L180</f>
        <v>#REF!</v>
      </c>
      <c r="M135" s="24" t="e">
        <f>#REF!+#REF!+M157+M159+#REF!+#REF!+#REF!+#REF!+#REF!+#REF!+#REF!+M180</f>
        <v>#REF!</v>
      </c>
      <c r="N135" s="24" t="e">
        <f>#REF!+#REF!+N157+N159+#REF!+#REF!+#REF!+#REF!+#REF!+#REF!+#REF!+N180</f>
        <v>#REF!</v>
      </c>
      <c r="O135" s="24" t="e">
        <f>#REF!+#REF!+O157+O159+#REF!+#REF!+#REF!+#REF!+#REF!+#REF!+#REF!+O180</f>
        <v>#REF!</v>
      </c>
      <c r="P135" s="24" t="e">
        <f>#REF!+#REF!+P157+P159+#REF!+#REF!+#REF!+#REF!+#REF!+#REF!+#REF!+P180</f>
        <v>#REF!</v>
      </c>
      <c r="Q135" s="24" t="e">
        <f>#REF!+#REF!+Q157+Q159+#REF!+#REF!+#REF!+#REF!+#REF!+#REF!+#REF!+Q180</f>
        <v>#REF!</v>
      </c>
      <c r="R135" s="24" t="e">
        <f>#REF!+#REF!+R157+R159+#REF!+#REF!+#REF!+#REF!+#REF!+#REF!+#REF!+R180</f>
        <v>#REF!</v>
      </c>
      <c r="S135" s="24" t="e">
        <f>#REF!+#REF!+S157+S159+#REF!+#REF!+#REF!+#REF!+#REF!+#REF!+#REF!+S180</f>
        <v>#REF!</v>
      </c>
      <c r="T135" s="24" t="e">
        <f>#REF!+#REF!+T157+T159+#REF!+#REF!+#REF!+#REF!+#REF!+#REF!+#REF!+T180</f>
        <v>#REF!</v>
      </c>
      <c r="U135" s="24" t="e">
        <f>#REF!+#REF!+U157+U159+#REF!+#REF!+#REF!+#REF!+#REF!+#REF!+#REF!+U180</f>
        <v>#REF!</v>
      </c>
      <c r="V135" s="46" t="e">
        <f>#REF!+#REF!+V157+V159+#REF!+#REF!+#REF!+#REF!+#REF!+#REF!+#REF!+V180</f>
        <v>#REF!</v>
      </c>
      <c r="W135" s="45" t="e">
        <f>V135/E133*100</f>
        <v>#REF!</v>
      </c>
    </row>
    <row r="136" spans="1:23" ht="20.25" customHeight="1" outlineLevel="3" thickBot="1">
      <c r="A136" s="84" t="s">
        <v>89</v>
      </c>
      <c r="B136" s="85">
        <v>951</v>
      </c>
      <c r="C136" s="64"/>
      <c r="D136" s="64" t="s">
        <v>170</v>
      </c>
      <c r="E136" s="102">
        <v>1611</v>
      </c>
      <c r="F136" s="125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47"/>
      <c r="W136" s="45"/>
    </row>
    <row r="137" spans="1:23" ht="18.75" customHeight="1" outlineLevel="6" thickBot="1">
      <c r="A137" s="62" t="s">
        <v>90</v>
      </c>
      <c r="B137" s="63">
        <v>951</v>
      </c>
      <c r="C137" s="64"/>
      <c r="D137" s="64" t="s">
        <v>171</v>
      </c>
      <c r="E137" s="102">
        <v>1586.4</v>
      </c>
      <c r="F137" s="1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50" t="e">
        <f>#REF!</f>
        <v>#REF!</v>
      </c>
      <c r="W137" s="45" t="e">
        <f>V137/E136*100</f>
        <v>#REF!</v>
      </c>
    </row>
    <row r="138" spans="1:23" ht="21.75" customHeight="1" outlineLevel="6" thickBot="1">
      <c r="A138" s="62" t="s">
        <v>84</v>
      </c>
      <c r="B138" s="63">
        <v>951</v>
      </c>
      <c r="C138" s="64"/>
      <c r="D138" s="64" t="s">
        <v>172</v>
      </c>
      <c r="E138" s="102">
        <v>0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9.5" customHeight="1" outlineLevel="6" thickBot="1">
      <c r="A139" s="8" t="s">
        <v>6</v>
      </c>
      <c r="B139" s="16">
        <v>951</v>
      </c>
      <c r="C139" s="9"/>
      <c r="D139" s="9" t="s">
        <v>168</v>
      </c>
      <c r="E139" s="10">
        <f>E140</f>
        <v>6535.57793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</row>
    <row r="140" spans="1:23" ht="19.5" customHeight="1" outlineLevel="6" thickBot="1">
      <c r="A140" s="84" t="s">
        <v>85</v>
      </c>
      <c r="B140" s="63">
        <v>951</v>
      </c>
      <c r="C140" s="64"/>
      <c r="D140" s="64" t="s">
        <v>170</v>
      </c>
      <c r="E140" s="66">
        <v>6535.57793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21" customHeight="1" outlineLevel="6" thickBot="1">
      <c r="A141" s="8" t="s">
        <v>80</v>
      </c>
      <c r="B141" s="16">
        <v>951</v>
      </c>
      <c r="C141" s="9"/>
      <c r="D141" s="9" t="s">
        <v>168</v>
      </c>
      <c r="E141" s="10">
        <f>E142</f>
        <v>431.262</v>
      </c>
      <c r="F141" s="23">
        <v>96</v>
      </c>
      <c r="G141" s="7">
        <v>96</v>
      </c>
      <c r="H141" s="7">
        <v>96</v>
      </c>
      <c r="I141" s="7">
        <v>96</v>
      </c>
      <c r="J141" s="7">
        <v>96</v>
      </c>
      <c r="K141" s="7">
        <v>96</v>
      </c>
      <c r="L141" s="7">
        <v>96</v>
      </c>
      <c r="M141" s="7">
        <v>96</v>
      </c>
      <c r="N141" s="7">
        <v>96</v>
      </c>
      <c r="O141" s="7">
        <v>96</v>
      </c>
      <c r="P141" s="7">
        <v>96</v>
      </c>
      <c r="Q141" s="7">
        <v>96</v>
      </c>
      <c r="R141" s="7">
        <v>96</v>
      </c>
      <c r="S141" s="7">
        <v>96</v>
      </c>
      <c r="T141" s="7">
        <v>96</v>
      </c>
      <c r="U141" s="33">
        <v>96</v>
      </c>
      <c r="V141" s="49">
        <v>141</v>
      </c>
      <c r="W141" s="45">
        <f>V141/E139*100</f>
        <v>2.157422059842227</v>
      </c>
    </row>
    <row r="142" spans="1:23" ht="37.5" customHeight="1" outlineLevel="3" thickBot="1">
      <c r="A142" s="62" t="s">
        <v>81</v>
      </c>
      <c r="B142" s="63">
        <v>951</v>
      </c>
      <c r="C142" s="64"/>
      <c r="D142" s="64" t="s">
        <v>173</v>
      </c>
      <c r="E142" s="66">
        <v>431.262</v>
      </c>
      <c r="F142" s="125" t="e">
        <f>#REF!</f>
        <v>#REF!</v>
      </c>
      <c r="G142" s="27" t="e">
        <f>#REF!</f>
        <v>#REF!</v>
      </c>
      <c r="H142" s="27" t="e">
        <f>#REF!</f>
        <v>#REF!</v>
      </c>
      <c r="I142" s="27" t="e">
        <f>#REF!</f>
        <v>#REF!</v>
      </c>
      <c r="J142" s="27" t="e">
        <f>#REF!</f>
        <v>#REF!</v>
      </c>
      <c r="K142" s="27" t="e">
        <f>#REF!</f>
        <v>#REF!</v>
      </c>
      <c r="L142" s="27" t="e">
        <f>#REF!</f>
        <v>#REF!</v>
      </c>
      <c r="M142" s="27" t="e">
        <f>#REF!</f>
        <v>#REF!</v>
      </c>
      <c r="N142" s="27" t="e">
        <f>#REF!</f>
        <v>#REF!</v>
      </c>
      <c r="O142" s="27" t="e">
        <f>#REF!</f>
        <v>#REF!</v>
      </c>
      <c r="P142" s="27" t="e">
        <f>#REF!</f>
        <v>#REF!</v>
      </c>
      <c r="Q142" s="27" t="e">
        <f>#REF!</f>
        <v>#REF!</v>
      </c>
      <c r="R142" s="27" t="e">
        <f>#REF!</f>
        <v>#REF!</v>
      </c>
      <c r="S142" s="27" t="e">
        <f>#REF!</f>
        <v>#REF!</v>
      </c>
      <c r="T142" s="27" t="e">
        <f>#REF!</f>
        <v>#REF!</v>
      </c>
      <c r="U142" s="27" t="e">
        <f>#REF!</f>
        <v>#REF!</v>
      </c>
      <c r="V142" s="51" t="e">
        <f>#REF!</f>
        <v>#REF!</v>
      </c>
      <c r="W142" s="45" t="e">
        <f>V142/E140*100</f>
        <v>#REF!</v>
      </c>
    </row>
    <row r="143" spans="1:23" ht="18.75" customHeight="1" outlineLevel="3" thickBot="1">
      <c r="A143" s="8" t="s">
        <v>7</v>
      </c>
      <c r="B143" s="16">
        <v>951</v>
      </c>
      <c r="C143" s="9"/>
      <c r="D143" s="9" t="s">
        <v>168</v>
      </c>
      <c r="E143" s="10">
        <f>E144</f>
        <v>5248.334</v>
      </c>
      <c r="F143" s="99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1"/>
      <c r="W143" s="45"/>
    </row>
    <row r="144" spans="1:23" ht="33" customHeight="1" outlineLevel="3" thickBot="1">
      <c r="A144" s="84" t="s">
        <v>86</v>
      </c>
      <c r="B144" s="63">
        <v>951</v>
      </c>
      <c r="C144" s="64"/>
      <c r="D144" s="64" t="s">
        <v>170</v>
      </c>
      <c r="E144" s="66">
        <v>5248.334</v>
      </c>
      <c r="F144" s="99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1"/>
      <c r="W144" s="45"/>
    </row>
    <row r="145" spans="1:23" ht="20.25" customHeight="1" outlineLevel="5" thickBot="1">
      <c r="A145" s="112" t="s">
        <v>94</v>
      </c>
      <c r="B145" s="16">
        <v>951</v>
      </c>
      <c r="C145" s="9"/>
      <c r="D145" s="9" t="s">
        <v>174</v>
      </c>
      <c r="E145" s="10">
        <v>0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4"/>
      <c r="W145" s="45"/>
    </row>
    <row r="146" spans="1:23" ht="32.25" outlineLevel="4" thickBot="1">
      <c r="A146" s="8" t="s">
        <v>30</v>
      </c>
      <c r="B146" s="16">
        <v>951</v>
      </c>
      <c r="C146" s="9"/>
      <c r="D146" s="9" t="s">
        <v>175</v>
      </c>
      <c r="E146" s="10">
        <v>200</v>
      </c>
      <c r="F146" s="127" t="e">
        <f>#REF!</f>
        <v>#REF!</v>
      </c>
      <c r="G146" s="28" t="e">
        <f>#REF!</f>
        <v>#REF!</v>
      </c>
      <c r="H146" s="28" t="e">
        <f>#REF!</f>
        <v>#REF!</v>
      </c>
      <c r="I146" s="28" t="e">
        <f>#REF!</f>
        <v>#REF!</v>
      </c>
      <c r="J146" s="28" t="e">
        <f>#REF!</f>
        <v>#REF!</v>
      </c>
      <c r="K146" s="28" t="e">
        <f>#REF!</f>
        <v>#REF!</v>
      </c>
      <c r="L146" s="28" t="e">
        <f>#REF!</f>
        <v>#REF!</v>
      </c>
      <c r="M146" s="28" t="e">
        <f>#REF!</f>
        <v>#REF!</v>
      </c>
      <c r="N146" s="28" t="e">
        <f>#REF!</f>
        <v>#REF!</v>
      </c>
      <c r="O146" s="28" t="e">
        <f>#REF!</f>
        <v>#REF!</v>
      </c>
      <c r="P146" s="28" t="e">
        <f>#REF!</f>
        <v>#REF!</v>
      </c>
      <c r="Q146" s="28" t="e">
        <f>#REF!</f>
        <v>#REF!</v>
      </c>
      <c r="R146" s="28" t="e">
        <f>#REF!</f>
        <v>#REF!</v>
      </c>
      <c r="S146" s="28" t="e">
        <f>#REF!</f>
        <v>#REF!</v>
      </c>
      <c r="T146" s="28" t="e">
        <f>#REF!</f>
        <v>#REF!</v>
      </c>
      <c r="U146" s="28" t="e">
        <f>#REF!</f>
        <v>#REF!</v>
      </c>
      <c r="V146" s="48" t="e">
        <f>#REF!</f>
        <v>#REF!</v>
      </c>
      <c r="W146" s="45" t="e">
        <f>V146/E144*100</f>
        <v>#REF!</v>
      </c>
    </row>
    <row r="147" spans="1:23" ht="16.5" outlineLevel="4" thickBot="1">
      <c r="A147" s="8" t="s">
        <v>8</v>
      </c>
      <c r="B147" s="16">
        <v>951</v>
      </c>
      <c r="C147" s="9"/>
      <c r="D147" s="9" t="s">
        <v>168</v>
      </c>
      <c r="E147" s="103">
        <f>E148+E149+E151+E152+E153+E154+E150</f>
        <v>41258.42807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111"/>
      <c r="W147" s="45"/>
    </row>
    <row r="148" spans="1:23" ht="16.5" outlineLevel="5" thickBot="1">
      <c r="A148" s="62" t="s">
        <v>9</v>
      </c>
      <c r="B148" s="63">
        <v>951</v>
      </c>
      <c r="C148" s="64"/>
      <c r="D148" s="64" t="s">
        <v>176</v>
      </c>
      <c r="E148" s="115">
        <v>2045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>
        <v>0</v>
      </c>
      <c r="W148" s="45">
        <f>V148/E146*100</f>
        <v>0</v>
      </c>
    </row>
    <row r="149" spans="1:23" ht="19.5" customHeight="1" outlineLevel="5" thickBot="1">
      <c r="A149" s="84" t="s">
        <v>86</v>
      </c>
      <c r="B149" s="63">
        <v>951</v>
      </c>
      <c r="C149" s="64"/>
      <c r="D149" s="64" t="s">
        <v>170</v>
      </c>
      <c r="E149" s="115">
        <v>14735.75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4"/>
      <c r="W149" s="45"/>
    </row>
    <row r="150" spans="1:23" ht="16.5" outlineLevel="5" thickBot="1">
      <c r="A150" s="62" t="s">
        <v>84</v>
      </c>
      <c r="B150" s="63">
        <v>951</v>
      </c>
      <c r="C150" s="64"/>
      <c r="D150" s="64" t="s">
        <v>172</v>
      </c>
      <c r="E150" s="115">
        <v>70.17745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9539.0701</v>
      </c>
      <c r="W150" s="45">
        <f>V150/E149*100</f>
        <v>64.73420151671955</v>
      </c>
    </row>
    <row r="151" spans="1:23" ht="19.5" customHeight="1" outlineLevel="4" thickBot="1">
      <c r="A151" s="62" t="s">
        <v>31</v>
      </c>
      <c r="B151" s="63">
        <v>951</v>
      </c>
      <c r="C151" s="64"/>
      <c r="D151" s="64" t="s">
        <v>177</v>
      </c>
      <c r="E151" s="66">
        <v>22027.09462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8"/>
      <c r="W151" s="45"/>
    </row>
    <row r="152" spans="1:23" ht="32.25" outlineLevel="5" thickBot="1">
      <c r="A152" s="67" t="s">
        <v>32</v>
      </c>
      <c r="B152" s="63">
        <v>951</v>
      </c>
      <c r="C152" s="64"/>
      <c r="D152" s="64" t="s">
        <v>180</v>
      </c>
      <c r="E152" s="115">
        <v>1090.057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32.25" outlineLevel="5" thickBot="1">
      <c r="A153" s="67" t="s">
        <v>33</v>
      </c>
      <c r="B153" s="63">
        <v>951</v>
      </c>
      <c r="C153" s="64"/>
      <c r="D153" s="64" t="s">
        <v>181</v>
      </c>
      <c r="E153" s="115">
        <v>582.287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4"/>
      <c r="W153" s="45"/>
    </row>
    <row r="154" spans="1:23" ht="32.25" outlineLevel="6" thickBot="1">
      <c r="A154" s="67" t="s">
        <v>34</v>
      </c>
      <c r="B154" s="63">
        <v>951</v>
      </c>
      <c r="C154" s="64"/>
      <c r="D154" s="64" t="s">
        <v>182</v>
      </c>
      <c r="E154" s="115">
        <v>708.062</v>
      </c>
      <c r="F154" s="6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54"/>
      <c r="W154" s="45"/>
    </row>
    <row r="155" spans="1:23" ht="20.25" customHeight="1" outlineLevel="6" thickBot="1">
      <c r="A155" s="8" t="s">
        <v>22</v>
      </c>
      <c r="B155" s="16">
        <v>951</v>
      </c>
      <c r="C155" s="9" t="s">
        <v>2</v>
      </c>
      <c r="D155" s="9" t="s">
        <v>183</v>
      </c>
      <c r="E155" s="10">
        <f>E156</f>
        <v>1638.7</v>
      </c>
      <c r="F155" s="6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54"/>
      <c r="W155" s="45"/>
    </row>
    <row r="156" spans="1:23" ht="34.5" customHeight="1" outlineLevel="6" thickBot="1">
      <c r="A156" s="62" t="s">
        <v>13</v>
      </c>
      <c r="B156" s="63">
        <v>951</v>
      </c>
      <c r="C156" s="64" t="s">
        <v>2</v>
      </c>
      <c r="D156" s="64" t="s">
        <v>184</v>
      </c>
      <c r="E156" s="66">
        <v>1638.7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18" customHeight="1" outlineLevel="6" thickBot="1">
      <c r="A157" s="8" t="s">
        <v>10</v>
      </c>
      <c r="B157" s="16">
        <v>951</v>
      </c>
      <c r="C157" s="9"/>
      <c r="D157" s="9" t="s">
        <v>183</v>
      </c>
      <c r="E157" s="10">
        <f>E158</f>
        <v>0</v>
      </c>
      <c r="F157" s="128" t="e">
        <f>#REF!+#REF!</f>
        <v>#REF!</v>
      </c>
      <c r="G157" s="25" t="e">
        <f>#REF!+#REF!</f>
        <v>#REF!</v>
      </c>
      <c r="H157" s="25" t="e">
        <f>#REF!+#REF!</f>
        <v>#REF!</v>
      </c>
      <c r="I157" s="25" t="e">
        <f>#REF!+#REF!</f>
        <v>#REF!</v>
      </c>
      <c r="J157" s="25" t="e">
        <f>#REF!+#REF!</f>
        <v>#REF!</v>
      </c>
      <c r="K157" s="25" t="e">
        <f>#REF!+#REF!</f>
        <v>#REF!</v>
      </c>
      <c r="L157" s="25" t="e">
        <f>#REF!+#REF!</f>
        <v>#REF!</v>
      </c>
      <c r="M157" s="25" t="e">
        <f>#REF!+#REF!</f>
        <v>#REF!</v>
      </c>
      <c r="N157" s="25" t="e">
        <f>#REF!+#REF!</f>
        <v>#REF!</v>
      </c>
      <c r="O157" s="25" t="e">
        <f>#REF!+#REF!</f>
        <v>#REF!</v>
      </c>
      <c r="P157" s="25" t="e">
        <f>#REF!+#REF!</f>
        <v>#REF!</v>
      </c>
      <c r="Q157" s="25" t="e">
        <f>#REF!+#REF!</f>
        <v>#REF!</v>
      </c>
      <c r="R157" s="25" t="e">
        <f>#REF!+#REF!</f>
        <v>#REF!</v>
      </c>
      <c r="S157" s="25" t="e">
        <f>#REF!+#REF!</f>
        <v>#REF!</v>
      </c>
      <c r="T157" s="25" t="e">
        <f>#REF!+#REF!</f>
        <v>#REF!</v>
      </c>
      <c r="U157" s="25" t="e">
        <f>#REF!+#REF!</f>
        <v>#REF!</v>
      </c>
      <c r="V157" s="53" t="e">
        <f>#REF!+#REF!</f>
        <v>#REF!</v>
      </c>
      <c r="W157" s="45" t="e">
        <f>V157/E155*100</f>
        <v>#REF!</v>
      </c>
    </row>
    <row r="158" spans="1:23" ht="33.75" customHeight="1" outlineLevel="4" thickBot="1">
      <c r="A158" s="62" t="s">
        <v>38</v>
      </c>
      <c r="B158" s="63">
        <v>951</v>
      </c>
      <c r="C158" s="64"/>
      <c r="D158" s="64" t="s">
        <v>185</v>
      </c>
      <c r="E158" s="66">
        <v>0</v>
      </c>
      <c r="F158" s="127" t="e">
        <f>#REF!</f>
        <v>#REF!</v>
      </c>
      <c r="G158" s="28" t="e">
        <f>#REF!</f>
        <v>#REF!</v>
      </c>
      <c r="H158" s="28" t="e">
        <f>#REF!</f>
        <v>#REF!</v>
      </c>
      <c r="I158" s="28" t="e">
        <f>#REF!</f>
        <v>#REF!</v>
      </c>
      <c r="J158" s="28" t="e">
        <f>#REF!</f>
        <v>#REF!</v>
      </c>
      <c r="K158" s="28" t="e">
        <f>#REF!</f>
        <v>#REF!</v>
      </c>
      <c r="L158" s="28" t="e">
        <f>#REF!</f>
        <v>#REF!</v>
      </c>
      <c r="M158" s="28" t="e">
        <f>#REF!</f>
        <v>#REF!</v>
      </c>
      <c r="N158" s="28" t="e">
        <f>#REF!</f>
        <v>#REF!</v>
      </c>
      <c r="O158" s="28" t="e">
        <f>#REF!</f>
        <v>#REF!</v>
      </c>
      <c r="P158" s="28" t="e">
        <f>#REF!</f>
        <v>#REF!</v>
      </c>
      <c r="Q158" s="28" t="e">
        <f>#REF!</f>
        <v>#REF!</v>
      </c>
      <c r="R158" s="28" t="e">
        <f>#REF!</f>
        <v>#REF!</v>
      </c>
      <c r="S158" s="28" t="e">
        <f>#REF!</f>
        <v>#REF!</v>
      </c>
      <c r="T158" s="28" t="e">
        <f>#REF!</f>
        <v>#REF!</v>
      </c>
      <c r="U158" s="28" t="e">
        <f>#REF!</f>
        <v>#REF!</v>
      </c>
      <c r="V158" s="52" t="e">
        <f>#REF!</f>
        <v>#REF!</v>
      </c>
      <c r="W158" s="45" t="e">
        <f>V158/E156*100</f>
        <v>#REF!</v>
      </c>
    </row>
    <row r="159" spans="1:23" ht="33" customHeight="1" outlineLevel="6" thickBot="1">
      <c r="A159" s="8" t="s">
        <v>95</v>
      </c>
      <c r="B159" s="16">
        <v>951</v>
      </c>
      <c r="C159" s="9"/>
      <c r="D159" s="9" t="s">
        <v>183</v>
      </c>
      <c r="E159" s="103">
        <f>E160</f>
        <v>379.281</v>
      </c>
      <c r="F159" s="128" t="e">
        <f>#REF!+#REF!</f>
        <v>#REF!</v>
      </c>
      <c r="G159" s="25" t="e">
        <f>#REF!+#REF!</f>
        <v>#REF!</v>
      </c>
      <c r="H159" s="25" t="e">
        <f>#REF!+#REF!</f>
        <v>#REF!</v>
      </c>
      <c r="I159" s="25" t="e">
        <f>#REF!+#REF!</f>
        <v>#REF!</v>
      </c>
      <c r="J159" s="25" t="e">
        <f>#REF!+#REF!</f>
        <v>#REF!</v>
      </c>
      <c r="K159" s="25" t="e">
        <f>#REF!+#REF!</f>
        <v>#REF!</v>
      </c>
      <c r="L159" s="25" t="e">
        <f>#REF!+#REF!</f>
        <v>#REF!</v>
      </c>
      <c r="M159" s="25" t="e">
        <f>#REF!+#REF!</f>
        <v>#REF!</v>
      </c>
      <c r="N159" s="25" t="e">
        <f>#REF!+#REF!</f>
        <v>#REF!</v>
      </c>
      <c r="O159" s="25" t="e">
        <f>#REF!+#REF!</f>
        <v>#REF!</v>
      </c>
      <c r="P159" s="25" t="e">
        <f>#REF!+#REF!</f>
        <v>#REF!</v>
      </c>
      <c r="Q159" s="25" t="e">
        <f>#REF!+#REF!</f>
        <v>#REF!</v>
      </c>
      <c r="R159" s="25" t="e">
        <f>#REF!+#REF!</f>
        <v>#REF!</v>
      </c>
      <c r="S159" s="25" t="e">
        <f>#REF!+#REF!</f>
        <v>#REF!</v>
      </c>
      <c r="T159" s="25" t="e">
        <f>#REF!+#REF!</f>
        <v>#REF!</v>
      </c>
      <c r="U159" s="25" t="e">
        <f>#REF!+#REF!</f>
        <v>#REF!</v>
      </c>
      <c r="V159" s="53" t="e">
        <f>#REF!+#REF!</f>
        <v>#REF!</v>
      </c>
      <c r="W159" s="45" t="e">
        <f>V159/E157*100</f>
        <v>#REF!</v>
      </c>
    </row>
    <row r="160" spans="1:23" ht="48" outlineLevel="6" thickBot="1">
      <c r="A160" s="62" t="s">
        <v>96</v>
      </c>
      <c r="B160" s="63">
        <v>951</v>
      </c>
      <c r="C160" s="64"/>
      <c r="D160" s="64" t="s">
        <v>186</v>
      </c>
      <c r="E160" s="102">
        <v>379.281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6.5" outlineLevel="5" thickBot="1">
      <c r="A161" s="68" t="s">
        <v>97</v>
      </c>
      <c r="B161" s="16">
        <v>951</v>
      </c>
      <c r="C161" s="9"/>
      <c r="D161" s="9" t="s">
        <v>183</v>
      </c>
      <c r="E161" s="103">
        <f>E162</f>
        <v>834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>
        <v>110.26701</v>
      </c>
      <c r="W161" s="45" t="e">
        <f>V161/#REF!*100</f>
        <v>#REF!</v>
      </c>
    </row>
    <row r="162" spans="1:23" ht="33" customHeight="1" outlineLevel="5" thickBot="1">
      <c r="A162" s="67" t="s">
        <v>98</v>
      </c>
      <c r="B162" s="63">
        <v>951</v>
      </c>
      <c r="C162" s="64"/>
      <c r="D162" s="64" t="s">
        <v>187</v>
      </c>
      <c r="E162" s="102">
        <v>834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>
        <v>2639.87191</v>
      </c>
      <c r="W162" s="45" t="e">
        <f>V162/#REF!*100</f>
        <v>#REF!</v>
      </c>
    </row>
    <row r="163" spans="1:23" ht="22.5" customHeight="1" outlineLevel="5" thickBot="1">
      <c r="A163" s="8" t="s">
        <v>73</v>
      </c>
      <c r="B163" s="16">
        <v>951</v>
      </c>
      <c r="C163" s="9"/>
      <c r="D163" s="9" t="s">
        <v>183</v>
      </c>
      <c r="E163" s="103">
        <f>E164+E165</f>
        <v>15.722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20.25" customHeight="1" outlineLevel="5" thickBot="1">
      <c r="A164" s="67" t="s">
        <v>74</v>
      </c>
      <c r="B164" s="63">
        <v>951</v>
      </c>
      <c r="C164" s="64"/>
      <c r="D164" s="64" t="s">
        <v>188</v>
      </c>
      <c r="E164" s="102">
        <v>0.722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20.25" customHeight="1" outlineLevel="5" thickBot="1">
      <c r="A165" s="62" t="s">
        <v>99</v>
      </c>
      <c r="B165" s="63">
        <v>951</v>
      </c>
      <c r="C165" s="64"/>
      <c r="D165" s="64" t="s">
        <v>189</v>
      </c>
      <c r="E165" s="102">
        <v>15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26.25" customHeight="1" outlineLevel="5" thickBot="1">
      <c r="A166" s="123" t="s">
        <v>92</v>
      </c>
      <c r="B166" s="16">
        <v>951</v>
      </c>
      <c r="C166" s="9"/>
      <c r="D166" s="9" t="s">
        <v>107</v>
      </c>
      <c r="E166" s="103">
        <f>E167</f>
        <v>0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24" customHeight="1" outlineLevel="5" thickBot="1">
      <c r="A167" s="62" t="s">
        <v>84</v>
      </c>
      <c r="B167" s="85">
        <v>951</v>
      </c>
      <c r="C167" s="64"/>
      <c r="D167" s="64" t="s">
        <v>172</v>
      </c>
      <c r="E167" s="66">
        <v>0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4" customHeight="1" outlineLevel="5" thickBot="1">
      <c r="A168" s="8" t="s">
        <v>11</v>
      </c>
      <c r="B168" s="16">
        <v>951</v>
      </c>
      <c r="C168" s="9"/>
      <c r="D168" s="9" t="s">
        <v>107</v>
      </c>
      <c r="E168" s="103">
        <f>E169</f>
        <v>1470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37.5" customHeight="1" outlineLevel="5" thickBot="1">
      <c r="A169" s="84" t="s">
        <v>85</v>
      </c>
      <c r="B169" s="85">
        <v>951</v>
      </c>
      <c r="C169" s="64"/>
      <c r="D169" s="64" t="s">
        <v>170</v>
      </c>
      <c r="E169" s="66">
        <v>1470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19.5" outlineLevel="6" thickBot="1">
      <c r="A170" s="123" t="s">
        <v>202</v>
      </c>
      <c r="B170" s="16">
        <v>951</v>
      </c>
      <c r="C170" s="9"/>
      <c r="D170" s="9" t="s">
        <v>107</v>
      </c>
      <c r="E170" s="10">
        <f>E171</f>
        <v>0</v>
      </c>
      <c r="F170" s="21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31"/>
      <c r="V170" s="49">
        <v>0</v>
      </c>
      <c r="W170" s="45">
        <f>V170/E168*100</f>
        <v>0</v>
      </c>
    </row>
    <row r="171" spans="1:23" ht="16.5" outlineLevel="6" thickBot="1">
      <c r="A171" s="62" t="s">
        <v>84</v>
      </c>
      <c r="B171" s="63">
        <v>951</v>
      </c>
      <c r="C171" s="64"/>
      <c r="D171" s="64" t="s">
        <v>172</v>
      </c>
      <c r="E171" s="66">
        <v>0</v>
      </c>
      <c r="F171" s="1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50" t="e">
        <f>#REF!</f>
        <v>#REF!</v>
      </c>
      <c r="W171" s="45" t="e">
        <f>V171/E169*100</f>
        <v>#REF!</v>
      </c>
    </row>
    <row r="172" spans="1:23" ht="16.5" outlineLevel="6" thickBot="1">
      <c r="A172" s="8" t="s">
        <v>12</v>
      </c>
      <c r="B172" s="16">
        <v>951</v>
      </c>
      <c r="C172" s="9"/>
      <c r="D172" s="9" t="s">
        <v>183</v>
      </c>
      <c r="E172" s="10">
        <f>E173</f>
        <v>720</v>
      </c>
      <c r="F172" s="119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0"/>
      <c r="W172" s="45"/>
    </row>
    <row r="173" spans="1:23" ht="32.25" outlineLevel="6" thickBot="1">
      <c r="A173" s="62" t="s">
        <v>51</v>
      </c>
      <c r="B173" s="63">
        <v>951</v>
      </c>
      <c r="C173" s="64"/>
      <c r="D173" s="64" t="s">
        <v>190</v>
      </c>
      <c r="E173" s="66">
        <v>720</v>
      </c>
      <c r="F173" s="119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0"/>
      <c r="W173" s="45"/>
    </row>
    <row r="174" spans="1:23" ht="32.25" outlineLevel="6" thickBot="1">
      <c r="A174" s="68" t="s">
        <v>15</v>
      </c>
      <c r="B174" s="16">
        <v>951</v>
      </c>
      <c r="C174" s="9"/>
      <c r="D174" s="9" t="s">
        <v>183</v>
      </c>
      <c r="E174" s="10">
        <f>E175</f>
        <v>2000</v>
      </c>
      <c r="F174" s="56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54"/>
      <c r="W174" s="45"/>
    </row>
    <row r="175" spans="1:23" ht="32.25" outlineLevel="6" thickBot="1">
      <c r="A175" s="67" t="s">
        <v>54</v>
      </c>
      <c r="B175" s="63">
        <v>951</v>
      </c>
      <c r="C175" s="64"/>
      <c r="D175" s="64" t="s">
        <v>191</v>
      </c>
      <c r="E175" s="66">
        <v>2000</v>
      </c>
      <c r="F175" s="125" t="e">
        <f>#REF!</f>
        <v>#REF!</v>
      </c>
      <c r="G175" s="27" t="e">
        <f>#REF!</f>
        <v>#REF!</v>
      </c>
      <c r="H175" s="27" t="e">
        <f>#REF!</f>
        <v>#REF!</v>
      </c>
      <c r="I175" s="27" t="e">
        <f>#REF!</f>
        <v>#REF!</v>
      </c>
      <c r="J175" s="27" t="e">
        <f>#REF!</f>
        <v>#REF!</v>
      </c>
      <c r="K175" s="27" t="e">
        <f>#REF!</f>
        <v>#REF!</v>
      </c>
      <c r="L175" s="27" t="e">
        <f>#REF!</f>
        <v>#REF!</v>
      </c>
      <c r="M175" s="27" t="e">
        <f>#REF!</f>
        <v>#REF!</v>
      </c>
      <c r="N175" s="27" t="e">
        <f>#REF!</f>
        <v>#REF!</v>
      </c>
      <c r="O175" s="27" t="e">
        <f>#REF!</f>
        <v>#REF!</v>
      </c>
      <c r="P175" s="27" t="e">
        <f>#REF!</f>
        <v>#REF!</v>
      </c>
      <c r="Q175" s="27" t="e">
        <f>#REF!</f>
        <v>#REF!</v>
      </c>
      <c r="R175" s="27" t="e">
        <f>#REF!</f>
        <v>#REF!</v>
      </c>
      <c r="S175" s="27" t="e">
        <f>#REF!</f>
        <v>#REF!</v>
      </c>
      <c r="T175" s="27" t="e">
        <f>#REF!</f>
        <v>#REF!</v>
      </c>
      <c r="U175" s="27" t="e">
        <f>#REF!</f>
        <v>#REF!</v>
      </c>
      <c r="V175" s="51" t="e">
        <f>#REF!</f>
        <v>#REF!</v>
      </c>
      <c r="W175" s="45" t="e">
        <f>V175/E173*100</f>
        <v>#REF!</v>
      </c>
    </row>
    <row r="176" spans="1:23" ht="16.5" outlineLevel="6" thickBot="1">
      <c r="A176" s="8" t="s">
        <v>20</v>
      </c>
      <c r="B176" s="16">
        <v>951</v>
      </c>
      <c r="C176" s="9"/>
      <c r="D176" s="9" t="s">
        <v>183</v>
      </c>
      <c r="E176" s="10">
        <f>E177</f>
        <v>0</v>
      </c>
      <c r="F176" s="127" t="e">
        <f>#REF!</f>
        <v>#REF!</v>
      </c>
      <c r="G176" s="28" t="e">
        <f>#REF!</f>
        <v>#REF!</v>
      </c>
      <c r="H176" s="28" t="e">
        <f>#REF!</f>
        <v>#REF!</v>
      </c>
      <c r="I176" s="28" t="e">
        <f>#REF!</f>
        <v>#REF!</v>
      </c>
      <c r="J176" s="28" t="e">
        <f>#REF!</f>
        <v>#REF!</v>
      </c>
      <c r="K176" s="28" t="e">
        <f>#REF!</f>
        <v>#REF!</v>
      </c>
      <c r="L176" s="28" t="e">
        <f>#REF!</f>
        <v>#REF!</v>
      </c>
      <c r="M176" s="28" t="e">
        <f>#REF!</f>
        <v>#REF!</v>
      </c>
      <c r="N176" s="28" t="e">
        <f>#REF!</f>
        <v>#REF!</v>
      </c>
      <c r="O176" s="28" t="e">
        <f>#REF!</f>
        <v>#REF!</v>
      </c>
      <c r="P176" s="28" t="e">
        <f>#REF!</f>
        <v>#REF!</v>
      </c>
      <c r="Q176" s="28" t="e">
        <f>#REF!</f>
        <v>#REF!</v>
      </c>
      <c r="R176" s="28" t="e">
        <f>#REF!</f>
        <v>#REF!</v>
      </c>
      <c r="S176" s="28" t="e">
        <f>#REF!</f>
        <v>#REF!</v>
      </c>
      <c r="T176" s="28" t="e">
        <f>#REF!</f>
        <v>#REF!</v>
      </c>
      <c r="U176" s="28" t="e">
        <f>#REF!</f>
        <v>#REF!</v>
      </c>
      <c r="V176" s="48" t="e">
        <f>#REF!</f>
        <v>#REF!</v>
      </c>
      <c r="W176" s="45" t="e">
        <f aca="true" t="shared" si="2" ref="W176:W181">V176/E174*100</f>
        <v>#REF!</v>
      </c>
    </row>
    <row r="177" spans="1:23" ht="32.25" customHeight="1" outlineLevel="6" thickBot="1">
      <c r="A177" s="62" t="s">
        <v>55</v>
      </c>
      <c r="B177" s="63">
        <v>951</v>
      </c>
      <c r="C177" s="64"/>
      <c r="D177" s="64" t="s">
        <v>192</v>
      </c>
      <c r="E177" s="66">
        <v>0</v>
      </c>
      <c r="F177" s="1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50" t="e">
        <f>#REF!</f>
        <v>#REF!</v>
      </c>
      <c r="W177" s="45" t="e">
        <f t="shared" si="2"/>
        <v>#REF!</v>
      </c>
    </row>
    <row r="178" spans="1:23" ht="18.75" customHeight="1" outlineLevel="6" thickBot="1">
      <c r="A178" s="8" t="s">
        <v>56</v>
      </c>
      <c r="B178" s="16">
        <v>951</v>
      </c>
      <c r="C178" s="9"/>
      <c r="D178" s="9" t="s">
        <v>183</v>
      </c>
      <c r="E178" s="10">
        <f>E179</f>
        <v>300</v>
      </c>
      <c r="F178" s="2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32"/>
      <c r="V178" s="49">
        <v>48.715</v>
      </c>
      <c r="W178" s="45" t="e">
        <f t="shared" si="2"/>
        <v>#DIV/0!</v>
      </c>
    </row>
    <row r="179" spans="1:23" ht="48.75" customHeight="1" outlineLevel="6" thickBot="1">
      <c r="A179" s="62" t="s">
        <v>57</v>
      </c>
      <c r="B179" s="63">
        <v>951</v>
      </c>
      <c r="C179" s="64"/>
      <c r="D179" s="64" t="s">
        <v>193</v>
      </c>
      <c r="E179" s="66">
        <v>300</v>
      </c>
      <c r="F179" s="1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50" t="e">
        <f>#REF!</f>
        <v>#REF!</v>
      </c>
      <c r="W179" s="45" t="e">
        <f t="shared" si="2"/>
        <v>#REF!</v>
      </c>
    </row>
    <row r="180" spans="1:23" ht="18" customHeight="1" outlineLevel="6" thickBot="1">
      <c r="A180" s="68" t="s">
        <v>21</v>
      </c>
      <c r="B180" s="16">
        <v>951</v>
      </c>
      <c r="C180" s="9"/>
      <c r="D180" s="9" t="s">
        <v>183</v>
      </c>
      <c r="E180" s="10">
        <f>E181+E182</f>
        <v>21210</v>
      </c>
      <c r="F180" s="128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 t="e">
        <f>#REF!</f>
        <v>#REF!</v>
      </c>
      <c r="P180" s="25" t="e">
        <f>#REF!</f>
        <v>#REF!</v>
      </c>
      <c r="Q180" s="25" t="e">
        <f>#REF!</f>
        <v>#REF!</v>
      </c>
      <c r="R180" s="25" t="e">
        <f>#REF!</f>
        <v>#REF!</v>
      </c>
      <c r="S180" s="25" t="e">
        <f>#REF!</f>
        <v>#REF!</v>
      </c>
      <c r="T180" s="25" t="e">
        <f>#REF!</f>
        <v>#REF!</v>
      </c>
      <c r="U180" s="25" t="e">
        <f>#REF!</f>
        <v>#REF!</v>
      </c>
      <c r="V180" s="53" t="e">
        <f>#REF!</f>
        <v>#REF!</v>
      </c>
      <c r="W180" s="45" t="e">
        <f t="shared" si="2"/>
        <v>#REF!</v>
      </c>
    </row>
    <row r="181" spans="1:23" ht="48" outlineLevel="6" thickBot="1">
      <c r="A181" s="62" t="s">
        <v>58</v>
      </c>
      <c r="B181" s="63">
        <v>951</v>
      </c>
      <c r="C181" s="64"/>
      <c r="D181" s="64" t="s">
        <v>194</v>
      </c>
      <c r="E181" s="66">
        <v>3151.866</v>
      </c>
      <c r="F181" s="127" t="e">
        <f>#REF!</f>
        <v>#REF!</v>
      </c>
      <c r="G181" s="28" t="e">
        <f>#REF!</f>
        <v>#REF!</v>
      </c>
      <c r="H181" s="28" t="e">
        <f>#REF!</f>
        <v>#REF!</v>
      </c>
      <c r="I181" s="28" t="e">
        <f>#REF!</f>
        <v>#REF!</v>
      </c>
      <c r="J181" s="28" t="e">
        <f>#REF!</f>
        <v>#REF!</v>
      </c>
      <c r="K181" s="28" t="e">
        <f>#REF!</f>
        <v>#REF!</v>
      </c>
      <c r="L181" s="28" t="e">
        <f>#REF!</f>
        <v>#REF!</v>
      </c>
      <c r="M181" s="28" t="e">
        <f>#REF!</f>
        <v>#REF!</v>
      </c>
      <c r="N181" s="28" t="e">
        <f>#REF!</f>
        <v>#REF!</v>
      </c>
      <c r="O181" s="28" t="e">
        <f>#REF!</f>
        <v>#REF!</v>
      </c>
      <c r="P181" s="28" t="e">
        <f>#REF!</f>
        <v>#REF!</v>
      </c>
      <c r="Q181" s="28" t="e">
        <f>#REF!</f>
        <v>#REF!</v>
      </c>
      <c r="R181" s="28" t="e">
        <f>#REF!</f>
        <v>#REF!</v>
      </c>
      <c r="S181" s="28" t="e">
        <f>#REF!</f>
        <v>#REF!</v>
      </c>
      <c r="T181" s="28" t="e">
        <f>#REF!</f>
        <v>#REF!</v>
      </c>
      <c r="U181" s="28" t="e">
        <f>#REF!</f>
        <v>#REF!</v>
      </c>
      <c r="V181" s="52" t="e">
        <f>#REF!</f>
        <v>#REF!</v>
      </c>
      <c r="W181" s="45" t="e">
        <f t="shared" si="2"/>
        <v>#REF!</v>
      </c>
    </row>
    <row r="182" spans="1:23" ht="48" outlineLevel="6" thickBot="1">
      <c r="A182" s="62" t="s">
        <v>261</v>
      </c>
      <c r="B182" s="63">
        <v>951</v>
      </c>
      <c r="C182" s="64"/>
      <c r="D182" s="64" t="s">
        <v>262</v>
      </c>
      <c r="E182" s="66">
        <v>18058.134</v>
      </c>
      <c r="F182" s="41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58"/>
      <c r="W182" s="45"/>
    </row>
    <row r="183" spans="1:23" ht="33.75" customHeight="1" outlineLevel="6" thickBot="1">
      <c r="A183" s="129" t="s">
        <v>19</v>
      </c>
      <c r="B183" s="130" t="s">
        <v>18</v>
      </c>
      <c r="C183" s="131"/>
      <c r="D183" s="130" t="s">
        <v>168</v>
      </c>
      <c r="E183" s="132">
        <f>E195+E186+E184+E193+E191+E189</f>
        <v>4819.553800000001</v>
      </c>
      <c r="F183" s="41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58"/>
      <c r="W183" s="45"/>
    </row>
    <row r="184" spans="1:23" ht="33.75" customHeight="1" outlineLevel="6" thickBot="1">
      <c r="A184" s="123" t="s">
        <v>102</v>
      </c>
      <c r="B184" s="136" t="s">
        <v>18</v>
      </c>
      <c r="C184" s="137"/>
      <c r="D184" s="136" t="s">
        <v>183</v>
      </c>
      <c r="E184" s="114">
        <f>E185</f>
        <v>144.80628</v>
      </c>
      <c r="F184" s="41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58"/>
      <c r="W184" s="45"/>
    </row>
    <row r="185" spans="1:23" ht="16.5" outlineLevel="6" thickBot="1">
      <c r="A185" s="62" t="s">
        <v>84</v>
      </c>
      <c r="B185" s="138" t="s">
        <v>18</v>
      </c>
      <c r="C185" s="139"/>
      <c r="D185" s="138" t="s">
        <v>172</v>
      </c>
      <c r="E185" s="113">
        <v>144.80628</v>
      </c>
      <c r="F185" s="124" t="e">
        <f>#REF!+#REF!</f>
        <v>#REF!</v>
      </c>
      <c r="G185" s="24" t="e">
        <f>#REF!+#REF!</f>
        <v>#REF!</v>
      </c>
      <c r="H185" s="24" t="e">
        <f>#REF!+#REF!</f>
        <v>#REF!</v>
      </c>
      <c r="I185" s="24" t="e">
        <f>#REF!+#REF!</f>
        <v>#REF!</v>
      </c>
      <c r="J185" s="24" t="e">
        <f>#REF!+#REF!</f>
        <v>#REF!</v>
      </c>
      <c r="K185" s="24" t="e">
        <f>#REF!+#REF!</f>
        <v>#REF!</v>
      </c>
      <c r="L185" s="24" t="e">
        <f>#REF!+#REF!</f>
        <v>#REF!</v>
      </c>
      <c r="M185" s="24" t="e">
        <f>#REF!+#REF!</f>
        <v>#REF!</v>
      </c>
      <c r="N185" s="24" t="e">
        <f>#REF!+#REF!</f>
        <v>#REF!</v>
      </c>
      <c r="O185" s="24" t="e">
        <f>#REF!+#REF!</f>
        <v>#REF!</v>
      </c>
      <c r="P185" s="24" t="e">
        <f>#REF!+#REF!</f>
        <v>#REF!</v>
      </c>
      <c r="Q185" s="24" t="e">
        <f>#REF!+#REF!</f>
        <v>#REF!</v>
      </c>
      <c r="R185" s="24" t="e">
        <f>#REF!+#REF!</f>
        <v>#REF!</v>
      </c>
      <c r="S185" s="24" t="e">
        <f>#REF!+#REF!</f>
        <v>#REF!</v>
      </c>
      <c r="T185" s="24" t="e">
        <f>#REF!+#REF!</f>
        <v>#REF!</v>
      </c>
      <c r="U185" s="24" t="e">
        <f>#REF!+#REF!</f>
        <v>#REF!</v>
      </c>
      <c r="V185" s="46" t="e">
        <f>#REF!+#REF!</f>
        <v>#REF!</v>
      </c>
      <c r="W185" s="45" t="e">
        <f>V185/E183*100</f>
        <v>#REF!</v>
      </c>
    </row>
    <row r="186" spans="1:23" ht="16.5" outlineLevel="6" thickBot="1">
      <c r="A186" s="123" t="s">
        <v>92</v>
      </c>
      <c r="B186" s="136" t="s">
        <v>18</v>
      </c>
      <c r="C186" s="137"/>
      <c r="D186" s="136" t="s">
        <v>183</v>
      </c>
      <c r="E186" s="114">
        <f>E188+E187</f>
        <v>376.6005</v>
      </c>
      <c r="F186" s="108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10"/>
      <c r="W186" s="45"/>
    </row>
    <row r="187" spans="1:23" ht="16.5" outlineLevel="6" thickBot="1">
      <c r="A187" s="62" t="s">
        <v>246</v>
      </c>
      <c r="B187" s="138" t="s">
        <v>18</v>
      </c>
      <c r="C187" s="139"/>
      <c r="D187" s="138" t="s">
        <v>245</v>
      </c>
      <c r="E187" s="113">
        <v>0</v>
      </c>
      <c r="F187" s="108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10"/>
      <c r="W187" s="45"/>
    </row>
    <row r="188" spans="1:23" ht="16.5" outlineLevel="6" thickBot="1">
      <c r="A188" s="62" t="s">
        <v>84</v>
      </c>
      <c r="B188" s="138" t="s">
        <v>18</v>
      </c>
      <c r="C188" s="139"/>
      <c r="D188" s="138" t="s">
        <v>172</v>
      </c>
      <c r="E188" s="113">
        <v>376.6005</v>
      </c>
      <c r="F188" s="108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10"/>
      <c r="W188" s="45"/>
    </row>
    <row r="189" spans="1:23" ht="16.5" outlineLevel="6" thickBot="1">
      <c r="A189" s="123" t="s">
        <v>247</v>
      </c>
      <c r="B189" s="136" t="s">
        <v>18</v>
      </c>
      <c r="C189" s="137"/>
      <c r="D189" s="136" t="s">
        <v>183</v>
      </c>
      <c r="E189" s="114">
        <f>E190</f>
        <v>0</v>
      </c>
      <c r="F189" s="108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10"/>
      <c r="W189" s="45"/>
    </row>
    <row r="190" spans="1:23" ht="16.5" outlineLevel="6" thickBot="1">
      <c r="A190" s="62" t="s">
        <v>84</v>
      </c>
      <c r="B190" s="138" t="s">
        <v>18</v>
      </c>
      <c r="C190" s="139"/>
      <c r="D190" s="138" t="s">
        <v>172</v>
      </c>
      <c r="E190" s="113">
        <v>0</v>
      </c>
      <c r="F190" s="108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10"/>
      <c r="W190" s="45"/>
    </row>
    <row r="191" spans="1:23" ht="16.5" outlineLevel="6" thickBot="1">
      <c r="A191" s="8" t="s">
        <v>11</v>
      </c>
      <c r="B191" s="136" t="s">
        <v>18</v>
      </c>
      <c r="C191" s="137"/>
      <c r="D191" s="136" t="s">
        <v>183</v>
      </c>
      <c r="E191" s="114">
        <f>E192</f>
        <v>92.14702</v>
      </c>
      <c r="F191" s="108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10"/>
      <c r="W191" s="45"/>
    </row>
    <row r="192" spans="1:23" ht="16.5" outlineLevel="6" thickBot="1">
      <c r="A192" s="62" t="s">
        <v>84</v>
      </c>
      <c r="B192" s="138" t="s">
        <v>18</v>
      </c>
      <c r="C192" s="139"/>
      <c r="D192" s="138" t="s">
        <v>172</v>
      </c>
      <c r="E192" s="113">
        <v>92.14702</v>
      </c>
      <c r="F192" s="108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10"/>
      <c r="W192" s="45"/>
    </row>
    <row r="193" spans="1:23" ht="16.5" outlineLevel="6" thickBot="1">
      <c r="A193" s="8" t="s">
        <v>203</v>
      </c>
      <c r="B193" s="16">
        <v>953</v>
      </c>
      <c r="C193" s="9"/>
      <c r="D193" s="9" t="s">
        <v>183</v>
      </c>
      <c r="E193" s="103">
        <f>E194</f>
        <v>0</v>
      </c>
      <c r="F193" s="108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10"/>
      <c r="W193" s="45"/>
    </row>
    <row r="194" spans="1:23" ht="32.25" outlineLevel="6" thickBot="1">
      <c r="A194" s="67" t="s">
        <v>204</v>
      </c>
      <c r="B194" s="63">
        <v>953</v>
      </c>
      <c r="C194" s="64"/>
      <c r="D194" s="64" t="s">
        <v>205</v>
      </c>
      <c r="E194" s="102">
        <v>0</v>
      </c>
      <c r="F194" s="108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10"/>
      <c r="W194" s="45"/>
    </row>
    <row r="195" spans="1:23" ht="16.5" outlineLevel="6" thickBot="1">
      <c r="A195" s="8" t="s">
        <v>14</v>
      </c>
      <c r="B195" s="16">
        <v>953</v>
      </c>
      <c r="C195" s="9"/>
      <c r="D195" s="9" t="s">
        <v>183</v>
      </c>
      <c r="E195" s="103">
        <f>E196</f>
        <v>4206</v>
      </c>
      <c r="F195" s="108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10"/>
      <c r="W195" s="45"/>
    </row>
    <row r="196" spans="1:23" ht="48" outlineLevel="6" thickBot="1">
      <c r="A196" s="67" t="s">
        <v>69</v>
      </c>
      <c r="B196" s="63">
        <v>953</v>
      </c>
      <c r="C196" s="64"/>
      <c r="D196" s="64" t="s">
        <v>195</v>
      </c>
      <c r="E196" s="102">
        <v>4206</v>
      </c>
      <c r="F196" s="108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10"/>
      <c r="W196" s="45"/>
    </row>
    <row r="197" spans="1:23" ht="19.5" outlineLevel="6" thickBot="1">
      <c r="A197" s="37" t="s">
        <v>3</v>
      </c>
      <c r="B197" s="37"/>
      <c r="C197" s="37"/>
      <c r="D197" s="37"/>
      <c r="E197" s="142">
        <f>E13+E132</f>
        <v>637366.9941</v>
      </c>
      <c r="F197" s="41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54"/>
      <c r="W197" s="45"/>
    </row>
    <row r="198" spans="1:23" ht="49.5" customHeight="1" outlineLevel="6">
      <c r="A198" s="1"/>
      <c r="B198" s="19"/>
      <c r="C198" s="1"/>
      <c r="D198" s="1"/>
      <c r="E198" s="1"/>
      <c r="F198" s="41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54"/>
      <c r="W198" s="45"/>
    </row>
    <row r="199" spans="1:23" ht="18.75">
      <c r="A199" s="3"/>
      <c r="B199" s="3"/>
      <c r="C199" s="3"/>
      <c r="D199" s="3"/>
      <c r="E199" s="3"/>
      <c r="F199" s="29" t="e">
        <f>#REF!+#REF!+F185+F135</f>
        <v>#REF!</v>
      </c>
      <c r="G199" s="29" t="e">
        <f>#REF!+#REF!+G185+G135</f>
        <v>#REF!</v>
      </c>
      <c r="H199" s="29" t="e">
        <f>#REF!+#REF!+H185+H135</f>
        <v>#REF!</v>
      </c>
      <c r="I199" s="29" t="e">
        <f>#REF!+#REF!+I185+I135</f>
        <v>#REF!</v>
      </c>
      <c r="J199" s="29" t="e">
        <f>#REF!+#REF!+J185+J135</f>
        <v>#REF!</v>
      </c>
      <c r="K199" s="29" t="e">
        <f>#REF!+#REF!+K185+K135</f>
        <v>#REF!</v>
      </c>
      <c r="L199" s="29" t="e">
        <f>#REF!+#REF!+L185+L135</f>
        <v>#REF!</v>
      </c>
      <c r="M199" s="29" t="e">
        <f>#REF!+#REF!+M185+M135</f>
        <v>#REF!</v>
      </c>
      <c r="N199" s="29" t="e">
        <f>#REF!+#REF!+N185+N135</f>
        <v>#REF!</v>
      </c>
      <c r="O199" s="29" t="e">
        <f>#REF!+#REF!+O185+O135</f>
        <v>#REF!</v>
      </c>
      <c r="P199" s="29" t="e">
        <f>#REF!+#REF!+P185+P135</f>
        <v>#REF!</v>
      </c>
      <c r="Q199" s="29" t="e">
        <f>#REF!+#REF!+Q185+Q135</f>
        <v>#REF!</v>
      </c>
      <c r="R199" s="29" t="e">
        <f>#REF!+#REF!+R185+R135</f>
        <v>#REF!</v>
      </c>
      <c r="S199" s="29" t="e">
        <f>#REF!+#REF!+S185+S135</f>
        <v>#REF!</v>
      </c>
      <c r="T199" s="29" t="e">
        <f>#REF!+#REF!+T185+T135</f>
        <v>#REF!</v>
      </c>
      <c r="U199" s="29" t="e">
        <f>#REF!+#REF!+U185+U135</f>
        <v>#REF!</v>
      </c>
      <c r="V199" s="55" t="e">
        <f>#REF!+#REF!+V185+V135</f>
        <v>#REF!</v>
      </c>
      <c r="W199" s="42" t="e">
        <f>V199/E197*100</f>
        <v>#REF!</v>
      </c>
    </row>
    <row r="200" spans="6:21" ht="15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6:21" ht="15.7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sheetProtection/>
  <autoFilter ref="A12:E197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2018-06-03T21:48:56Z</dcterms:modified>
  <cp:category/>
  <cp:version/>
  <cp:contentType/>
  <cp:contentStatus/>
</cp:coreProperties>
</file>